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vfile01.intbunri.local\home$\005074\Downloads\ＨＰダウンロード用\50311修正掲示\"/>
    </mc:Choice>
  </mc:AlternateContent>
  <bookViews>
    <workbookView xWindow="0" yWindow="0" windowWidth="20490" windowHeight="6780" tabRatio="866"/>
  </bookViews>
  <sheets>
    <sheet name="入札用明細書 　小" sheetId="72" r:id="rId1"/>
    <sheet name="入札用明細書 　中" sheetId="75" r:id="rId2"/>
  </sheets>
  <definedNames>
    <definedName name="_xlnm._FilterDatabase" localSheetId="0" hidden="1">'入札用明細書 　小'!$A$6:$R$343</definedName>
    <definedName name="_xlnm._FilterDatabase" localSheetId="1" hidden="1">'入札用明細書 　中'!$A$6:$R$208</definedName>
    <definedName name="_xlnm.Print_Area" localSheetId="0">'入札用明細書 　小'!$A$1:$S$357</definedName>
    <definedName name="_xlnm.Print_Area" localSheetId="1">'入札用明細書 　中'!$A$1:$S$222</definedName>
    <definedName name="_xlnm.Print_Titles" localSheetId="0">'入札用明細書 　小'!$1:$10</definedName>
    <definedName name="_xlnm.Print_Titles" localSheetId="1">'入札用明細書 　中'!$1:$10</definedName>
  </definedNames>
  <calcPr calcId="162913"/>
</workbook>
</file>

<file path=xl/calcChain.xml><?xml version="1.0" encoding="utf-8"?>
<calcChain xmlns="http://schemas.openxmlformats.org/spreadsheetml/2006/main">
  <c r="R280" i="72" l="1"/>
  <c r="R271" i="72"/>
  <c r="R12" i="72" l="1"/>
  <c r="F13" i="72"/>
  <c r="G13" i="72"/>
  <c r="H13" i="72"/>
  <c r="I13" i="72"/>
  <c r="J13" i="72"/>
  <c r="K13" i="72"/>
  <c r="L13" i="72"/>
  <c r="M13" i="72"/>
  <c r="N13" i="72"/>
  <c r="O13" i="72"/>
  <c r="P13" i="72"/>
  <c r="Q13" i="72"/>
  <c r="F14" i="72"/>
  <c r="G14" i="72"/>
  <c r="H14" i="72"/>
  <c r="I14" i="72"/>
  <c r="J14" i="72"/>
  <c r="K14" i="72"/>
  <c r="L14" i="72"/>
  <c r="M14" i="72"/>
  <c r="N14" i="72"/>
  <c r="O14" i="72"/>
  <c r="P14" i="72"/>
  <c r="Q14" i="72"/>
  <c r="I15" i="72"/>
  <c r="J15" i="72"/>
  <c r="J19" i="72" s="1"/>
  <c r="K15" i="72"/>
  <c r="F16" i="72"/>
  <c r="G16" i="72"/>
  <c r="H16" i="72"/>
  <c r="L16" i="72"/>
  <c r="M16" i="72"/>
  <c r="N16" i="72"/>
  <c r="O16" i="72"/>
  <c r="P16" i="72"/>
  <c r="Q16" i="72"/>
  <c r="F17" i="72"/>
  <c r="G17" i="72"/>
  <c r="H17" i="72"/>
  <c r="I17" i="72"/>
  <c r="J17" i="72"/>
  <c r="K17" i="72"/>
  <c r="L17" i="72"/>
  <c r="M17" i="72"/>
  <c r="N17" i="72"/>
  <c r="O17" i="72"/>
  <c r="P17" i="72"/>
  <c r="Q17" i="72"/>
  <c r="F18" i="72"/>
  <c r="F19" i="72" s="1"/>
  <c r="G18" i="72"/>
  <c r="H18" i="72"/>
  <c r="I18" i="72"/>
  <c r="J18" i="72"/>
  <c r="K18" i="72"/>
  <c r="L18" i="72"/>
  <c r="M18" i="72"/>
  <c r="N18" i="72"/>
  <c r="N19" i="72" s="1"/>
  <c r="O18" i="72"/>
  <c r="P18" i="72"/>
  <c r="Q18" i="72"/>
  <c r="P19" i="72" l="1"/>
  <c r="H19" i="72"/>
  <c r="R18" i="72"/>
  <c r="R17" i="72"/>
  <c r="R14" i="72"/>
  <c r="K19" i="72"/>
  <c r="R15" i="72"/>
  <c r="L19" i="72"/>
  <c r="O19" i="72"/>
  <c r="G19" i="72"/>
  <c r="Q19" i="72"/>
  <c r="M19" i="72"/>
  <c r="R16" i="72"/>
  <c r="R13" i="72"/>
  <c r="I19" i="72"/>
  <c r="Q207" i="75"/>
  <c r="P207" i="75"/>
  <c r="O207" i="75"/>
  <c r="N207" i="75"/>
  <c r="M207" i="75"/>
  <c r="L207" i="75"/>
  <c r="K207" i="75"/>
  <c r="J207" i="75"/>
  <c r="I207" i="75"/>
  <c r="H207" i="75"/>
  <c r="G207" i="75"/>
  <c r="F207" i="75"/>
  <c r="Q206" i="75"/>
  <c r="P206" i="75"/>
  <c r="O206" i="75"/>
  <c r="N206" i="75"/>
  <c r="M206" i="75"/>
  <c r="L206" i="75"/>
  <c r="K206" i="75"/>
  <c r="J206" i="75"/>
  <c r="I206" i="75"/>
  <c r="H206" i="75"/>
  <c r="G206" i="75"/>
  <c r="F206" i="75"/>
  <c r="Q205" i="75"/>
  <c r="P205" i="75"/>
  <c r="O205" i="75"/>
  <c r="N205" i="75"/>
  <c r="M205" i="75"/>
  <c r="L205" i="75"/>
  <c r="H205" i="75"/>
  <c r="G205" i="75"/>
  <c r="F205" i="75"/>
  <c r="K204" i="75"/>
  <c r="J204" i="75"/>
  <c r="I204" i="75"/>
  <c r="Q203" i="75"/>
  <c r="P203" i="75"/>
  <c r="O203" i="75"/>
  <c r="N203" i="75"/>
  <c r="M203" i="75"/>
  <c r="L203" i="75"/>
  <c r="K203" i="75"/>
  <c r="J203" i="75"/>
  <c r="I203" i="75"/>
  <c r="H203" i="75"/>
  <c r="G203" i="75"/>
  <c r="F203" i="75"/>
  <c r="Q202" i="75"/>
  <c r="P202" i="75"/>
  <c r="P208" i="75" s="1"/>
  <c r="O202" i="75"/>
  <c r="N202" i="75"/>
  <c r="M202" i="75"/>
  <c r="L202" i="75"/>
  <c r="L208" i="75" s="1"/>
  <c r="K202" i="75"/>
  <c r="J202" i="75"/>
  <c r="I202" i="75"/>
  <c r="H202" i="75"/>
  <c r="G202" i="75"/>
  <c r="F202" i="75"/>
  <c r="R201" i="75"/>
  <c r="Q198" i="75"/>
  <c r="P198" i="75"/>
  <c r="O198" i="75"/>
  <c r="N198" i="75"/>
  <c r="M198" i="75"/>
  <c r="L198" i="75"/>
  <c r="K198" i="75"/>
  <c r="J198" i="75"/>
  <c r="I198" i="75"/>
  <c r="H198" i="75"/>
  <c r="G198" i="75"/>
  <c r="F198" i="75"/>
  <c r="Q197" i="75"/>
  <c r="P197" i="75"/>
  <c r="O197" i="75"/>
  <c r="N197" i="75"/>
  <c r="M197" i="75"/>
  <c r="L197" i="75"/>
  <c r="K197" i="75"/>
  <c r="J197" i="75"/>
  <c r="I197" i="75"/>
  <c r="H197" i="75"/>
  <c r="G197" i="75"/>
  <c r="F197" i="75"/>
  <c r="Q196" i="75"/>
  <c r="P196" i="75"/>
  <c r="O196" i="75"/>
  <c r="N196" i="75"/>
  <c r="M196" i="75"/>
  <c r="L196" i="75"/>
  <c r="H196" i="75"/>
  <c r="G196" i="75"/>
  <c r="F196" i="75"/>
  <c r="K195" i="75"/>
  <c r="J195" i="75"/>
  <c r="I195" i="75"/>
  <c r="Q194" i="75"/>
  <c r="P194" i="75"/>
  <c r="O194" i="75"/>
  <c r="N194" i="75"/>
  <c r="M194" i="75"/>
  <c r="L194" i="75"/>
  <c r="K194" i="75"/>
  <c r="J194" i="75"/>
  <c r="I194" i="75"/>
  <c r="H194" i="75"/>
  <c r="G194" i="75"/>
  <c r="F194" i="75"/>
  <c r="Q193" i="75"/>
  <c r="Q199" i="75" s="1"/>
  <c r="P193" i="75"/>
  <c r="O193" i="75"/>
  <c r="N193" i="75"/>
  <c r="M193" i="75"/>
  <c r="L193" i="75"/>
  <c r="K193" i="75"/>
  <c r="J193" i="75"/>
  <c r="I193" i="75"/>
  <c r="H193" i="75"/>
  <c r="G193" i="75"/>
  <c r="F193" i="75"/>
  <c r="R192" i="75"/>
  <c r="Q189" i="75"/>
  <c r="P189" i="75"/>
  <c r="O189" i="75"/>
  <c r="N189" i="75"/>
  <c r="M189" i="75"/>
  <c r="L189" i="75"/>
  <c r="K189" i="75"/>
  <c r="J189" i="75"/>
  <c r="I189" i="75"/>
  <c r="H189" i="75"/>
  <c r="G189" i="75"/>
  <c r="F189" i="75"/>
  <c r="Q188" i="75"/>
  <c r="P188" i="75"/>
  <c r="O188" i="75"/>
  <c r="N188" i="75"/>
  <c r="M188" i="75"/>
  <c r="L188" i="75"/>
  <c r="K188" i="75"/>
  <c r="J188" i="75"/>
  <c r="I188" i="75"/>
  <c r="H188" i="75"/>
  <c r="G188" i="75"/>
  <c r="F188" i="75"/>
  <c r="Q187" i="75"/>
  <c r="P187" i="75"/>
  <c r="O187" i="75"/>
  <c r="N187" i="75"/>
  <c r="M187" i="75"/>
  <c r="L187" i="75"/>
  <c r="H187" i="75"/>
  <c r="G187" i="75"/>
  <c r="F187" i="75"/>
  <c r="K186" i="75"/>
  <c r="J186" i="75"/>
  <c r="I186" i="75"/>
  <c r="Q185" i="75"/>
  <c r="P185" i="75"/>
  <c r="O185" i="75"/>
  <c r="N185" i="75"/>
  <c r="M185" i="75"/>
  <c r="L185" i="75"/>
  <c r="K185" i="75"/>
  <c r="J185" i="75"/>
  <c r="I185" i="75"/>
  <c r="H185" i="75"/>
  <c r="G185" i="75"/>
  <c r="F185" i="75"/>
  <c r="Q184" i="75"/>
  <c r="Q190" i="75" s="1"/>
  <c r="P184" i="75"/>
  <c r="P190" i="75" s="1"/>
  <c r="O184" i="75"/>
  <c r="N184" i="75"/>
  <c r="N190" i="75" s="1"/>
  <c r="M184" i="75"/>
  <c r="M190" i="75" s="1"/>
  <c r="L184" i="75"/>
  <c r="L190" i="75" s="1"/>
  <c r="K184" i="75"/>
  <c r="J184" i="75"/>
  <c r="I184" i="75"/>
  <c r="H184" i="75"/>
  <c r="G184" i="75"/>
  <c r="F184" i="75"/>
  <c r="R183" i="75"/>
  <c r="Q180" i="75"/>
  <c r="P180" i="75"/>
  <c r="O180" i="75"/>
  <c r="N180" i="75"/>
  <c r="M180" i="75"/>
  <c r="L180" i="75"/>
  <c r="K180" i="75"/>
  <c r="J180" i="75"/>
  <c r="I180" i="75"/>
  <c r="H180" i="75"/>
  <c r="G180" i="75"/>
  <c r="F180" i="75"/>
  <c r="Q179" i="75"/>
  <c r="P179" i="75"/>
  <c r="O179" i="75"/>
  <c r="N179" i="75"/>
  <c r="M179" i="75"/>
  <c r="L179" i="75"/>
  <c r="K179" i="75"/>
  <c r="J179" i="75"/>
  <c r="I179" i="75"/>
  <c r="H179" i="75"/>
  <c r="G179" i="75"/>
  <c r="F179" i="75"/>
  <c r="Q178" i="75"/>
  <c r="P178" i="75"/>
  <c r="O178" i="75"/>
  <c r="N178" i="75"/>
  <c r="M178" i="75"/>
  <c r="L178" i="75"/>
  <c r="H178" i="75"/>
  <c r="G178" i="75"/>
  <c r="F178" i="75"/>
  <c r="K177" i="75"/>
  <c r="J177" i="75"/>
  <c r="I177" i="75"/>
  <c r="Q176" i="75"/>
  <c r="P176" i="75"/>
  <c r="O176" i="75"/>
  <c r="N176" i="75"/>
  <c r="M176" i="75"/>
  <c r="L176" i="75"/>
  <c r="K176" i="75"/>
  <c r="J176" i="75"/>
  <c r="I176" i="75"/>
  <c r="H176" i="75"/>
  <c r="G176" i="75"/>
  <c r="F176" i="75"/>
  <c r="Q175" i="75"/>
  <c r="Q181" i="75" s="1"/>
  <c r="P175" i="75"/>
  <c r="O175" i="75"/>
  <c r="O181" i="75" s="1"/>
  <c r="N175" i="75"/>
  <c r="M175" i="75"/>
  <c r="M181" i="75" s="1"/>
  <c r="L175" i="75"/>
  <c r="K175" i="75"/>
  <c r="J175" i="75"/>
  <c r="I175" i="75"/>
  <c r="H175" i="75"/>
  <c r="G175" i="75"/>
  <c r="F175" i="75"/>
  <c r="R174" i="75"/>
  <c r="Q171" i="75"/>
  <c r="P171" i="75"/>
  <c r="O171" i="75"/>
  <c r="N171" i="75"/>
  <c r="M171" i="75"/>
  <c r="L171" i="75"/>
  <c r="K171" i="75"/>
  <c r="J171" i="75"/>
  <c r="I171" i="75"/>
  <c r="H171" i="75"/>
  <c r="G171" i="75"/>
  <c r="F171" i="75"/>
  <c r="Q170" i="75"/>
  <c r="P170" i="75"/>
  <c r="O170" i="75"/>
  <c r="N170" i="75"/>
  <c r="M170" i="75"/>
  <c r="L170" i="75"/>
  <c r="K170" i="75"/>
  <c r="J170" i="75"/>
  <c r="I170" i="75"/>
  <c r="H170" i="75"/>
  <c r="G170" i="75"/>
  <c r="F170" i="75"/>
  <c r="Q169" i="75"/>
  <c r="P169" i="75"/>
  <c r="O169" i="75"/>
  <c r="N169" i="75"/>
  <c r="M169" i="75"/>
  <c r="L169" i="75"/>
  <c r="H169" i="75"/>
  <c r="G169" i="75"/>
  <c r="F169" i="75"/>
  <c r="K168" i="75"/>
  <c r="J168" i="75"/>
  <c r="I168" i="75"/>
  <c r="Q167" i="75"/>
  <c r="P167" i="75"/>
  <c r="O167" i="75"/>
  <c r="N167" i="75"/>
  <c r="M167" i="75"/>
  <c r="L167" i="75"/>
  <c r="K167" i="75"/>
  <c r="J167" i="75"/>
  <c r="I167" i="75"/>
  <c r="H167" i="75"/>
  <c r="G167" i="75"/>
  <c r="F167" i="75"/>
  <c r="Q166" i="75"/>
  <c r="P166" i="75"/>
  <c r="P172" i="75" s="1"/>
  <c r="O166" i="75"/>
  <c r="O172" i="75" s="1"/>
  <c r="N166" i="75"/>
  <c r="N172" i="75" s="1"/>
  <c r="M166" i="75"/>
  <c r="L166" i="75"/>
  <c r="L172" i="75" s="1"/>
  <c r="K166" i="75"/>
  <c r="J166" i="75"/>
  <c r="I166" i="75"/>
  <c r="H166" i="75"/>
  <c r="G166" i="75"/>
  <c r="F166" i="75"/>
  <c r="R165" i="75"/>
  <c r="Q162" i="75"/>
  <c r="P162" i="75"/>
  <c r="O162" i="75"/>
  <c r="N162" i="75"/>
  <c r="M162" i="75"/>
  <c r="L162" i="75"/>
  <c r="K162" i="75"/>
  <c r="J162" i="75"/>
  <c r="I162" i="75"/>
  <c r="H162" i="75"/>
  <c r="G162" i="75"/>
  <c r="F162" i="75"/>
  <c r="Q161" i="75"/>
  <c r="P161" i="75"/>
  <c r="O161" i="75"/>
  <c r="N161" i="75"/>
  <c r="M161" i="75"/>
  <c r="L161" i="75"/>
  <c r="K161" i="75"/>
  <c r="J161" i="75"/>
  <c r="I161" i="75"/>
  <c r="H161" i="75"/>
  <c r="G161" i="75"/>
  <c r="F161" i="75"/>
  <c r="Q160" i="75"/>
  <c r="P160" i="75"/>
  <c r="O160" i="75"/>
  <c r="N160" i="75"/>
  <c r="M160" i="75"/>
  <c r="L160" i="75"/>
  <c r="H160" i="75"/>
  <c r="G160" i="75"/>
  <c r="F160" i="75"/>
  <c r="K159" i="75"/>
  <c r="J159" i="75"/>
  <c r="I159" i="75"/>
  <c r="Q158" i="75"/>
  <c r="P158" i="75"/>
  <c r="O158" i="75"/>
  <c r="N158" i="75"/>
  <c r="M158" i="75"/>
  <c r="L158" i="75"/>
  <c r="K158" i="75"/>
  <c r="J158" i="75"/>
  <c r="I158" i="75"/>
  <c r="H158" i="75"/>
  <c r="G158" i="75"/>
  <c r="F158" i="75"/>
  <c r="Q157" i="75"/>
  <c r="Q163" i="75" s="1"/>
  <c r="P157" i="75"/>
  <c r="O157" i="75"/>
  <c r="N157" i="75"/>
  <c r="M157" i="75"/>
  <c r="M163" i="75" s="1"/>
  <c r="L157" i="75"/>
  <c r="K157" i="75"/>
  <c r="J157" i="75"/>
  <c r="I157" i="75"/>
  <c r="H157" i="75"/>
  <c r="G157" i="75"/>
  <c r="F157" i="75"/>
  <c r="R156" i="75"/>
  <c r="Q153" i="75"/>
  <c r="P153" i="75"/>
  <c r="O153" i="75"/>
  <c r="N153" i="75"/>
  <c r="M153" i="75"/>
  <c r="L153" i="75"/>
  <c r="K153" i="75"/>
  <c r="J153" i="75"/>
  <c r="I153" i="75"/>
  <c r="H153" i="75"/>
  <c r="G153" i="75"/>
  <c r="F153" i="75"/>
  <c r="Q152" i="75"/>
  <c r="P152" i="75"/>
  <c r="O152" i="75"/>
  <c r="N152" i="75"/>
  <c r="M152" i="75"/>
  <c r="L152" i="75"/>
  <c r="K152" i="75"/>
  <c r="J152" i="75"/>
  <c r="I152" i="75"/>
  <c r="H152" i="75"/>
  <c r="G152" i="75"/>
  <c r="F152" i="75"/>
  <c r="Q151" i="75"/>
  <c r="P151" i="75"/>
  <c r="O151" i="75"/>
  <c r="N151" i="75"/>
  <c r="M151" i="75"/>
  <c r="L151" i="75"/>
  <c r="H151" i="75"/>
  <c r="G151" i="75"/>
  <c r="F151" i="75"/>
  <c r="K150" i="75"/>
  <c r="J150" i="75"/>
  <c r="I150" i="75"/>
  <c r="Q149" i="75"/>
  <c r="P149" i="75"/>
  <c r="O149" i="75"/>
  <c r="N149" i="75"/>
  <c r="M149" i="75"/>
  <c r="L149" i="75"/>
  <c r="K149" i="75"/>
  <c r="J149" i="75"/>
  <c r="I149" i="75"/>
  <c r="H149" i="75"/>
  <c r="G149" i="75"/>
  <c r="F149" i="75"/>
  <c r="Q148" i="75"/>
  <c r="P148" i="75"/>
  <c r="P154" i="75" s="1"/>
  <c r="O148" i="75"/>
  <c r="O154" i="75" s="1"/>
  <c r="N148" i="75"/>
  <c r="N154" i="75" s="1"/>
  <c r="M148" i="75"/>
  <c r="L148" i="75"/>
  <c r="L154" i="75" s="1"/>
  <c r="K148" i="75"/>
  <c r="J148" i="75"/>
  <c r="I148" i="75"/>
  <c r="H148" i="75"/>
  <c r="G148" i="75"/>
  <c r="G154" i="75" s="1"/>
  <c r="F148" i="75"/>
  <c r="R147" i="75"/>
  <c r="Q144" i="75"/>
  <c r="P144" i="75"/>
  <c r="O144" i="75"/>
  <c r="N144" i="75"/>
  <c r="M144" i="75"/>
  <c r="L144" i="75"/>
  <c r="K144" i="75"/>
  <c r="J144" i="75"/>
  <c r="I144" i="75"/>
  <c r="H144" i="75"/>
  <c r="G144" i="75"/>
  <c r="F144" i="75"/>
  <c r="Q143" i="75"/>
  <c r="P143" i="75"/>
  <c r="O143" i="75"/>
  <c r="N143" i="75"/>
  <c r="M143" i="75"/>
  <c r="L143" i="75"/>
  <c r="K143" i="75"/>
  <c r="J143" i="75"/>
  <c r="I143" i="75"/>
  <c r="H143" i="75"/>
  <c r="G143" i="75"/>
  <c r="F143" i="75"/>
  <c r="Q142" i="75"/>
  <c r="P142" i="75"/>
  <c r="O142" i="75"/>
  <c r="N142" i="75"/>
  <c r="M142" i="75"/>
  <c r="L142" i="75"/>
  <c r="H142" i="75"/>
  <c r="G142" i="75"/>
  <c r="F142" i="75"/>
  <c r="K141" i="75"/>
  <c r="J141" i="75"/>
  <c r="I141" i="75"/>
  <c r="Q140" i="75"/>
  <c r="P140" i="75"/>
  <c r="O140" i="75"/>
  <c r="N140" i="75"/>
  <c r="M140" i="75"/>
  <c r="L140" i="75"/>
  <c r="K140" i="75"/>
  <c r="J140" i="75"/>
  <c r="I140" i="75"/>
  <c r="H140" i="75"/>
  <c r="G140" i="75"/>
  <c r="F140" i="75"/>
  <c r="Q139" i="75"/>
  <c r="P139" i="75"/>
  <c r="P145" i="75" s="1"/>
  <c r="O139" i="75"/>
  <c r="O145" i="75" s="1"/>
  <c r="N139" i="75"/>
  <c r="M139" i="75"/>
  <c r="M145" i="75" s="1"/>
  <c r="L139" i="75"/>
  <c r="L145" i="75" s="1"/>
  <c r="K139" i="75"/>
  <c r="J139" i="75"/>
  <c r="I139" i="75"/>
  <c r="H139" i="75"/>
  <c r="G139" i="75"/>
  <c r="F139" i="75"/>
  <c r="R138" i="75"/>
  <c r="Q135" i="75"/>
  <c r="P135" i="75"/>
  <c r="O135" i="75"/>
  <c r="N135" i="75"/>
  <c r="M135" i="75"/>
  <c r="L135" i="75"/>
  <c r="K135" i="75"/>
  <c r="J135" i="75"/>
  <c r="I135" i="75"/>
  <c r="H135" i="75"/>
  <c r="G135" i="75"/>
  <c r="F135" i="75"/>
  <c r="Q134" i="75"/>
  <c r="P134" i="75"/>
  <c r="O134" i="75"/>
  <c r="N134" i="75"/>
  <c r="M134" i="75"/>
  <c r="L134" i="75"/>
  <c r="K134" i="75"/>
  <c r="J134" i="75"/>
  <c r="I134" i="75"/>
  <c r="H134" i="75"/>
  <c r="G134" i="75"/>
  <c r="F134" i="75"/>
  <c r="Q133" i="75"/>
  <c r="P133" i="75"/>
  <c r="O133" i="75"/>
  <c r="N133" i="75"/>
  <c r="M133" i="75"/>
  <c r="L133" i="75"/>
  <c r="H133" i="75"/>
  <c r="G133" i="75"/>
  <c r="F133" i="75"/>
  <c r="K132" i="75"/>
  <c r="J132" i="75"/>
  <c r="I132" i="75"/>
  <c r="Q131" i="75"/>
  <c r="P131" i="75"/>
  <c r="O131" i="75"/>
  <c r="N131" i="75"/>
  <c r="M131" i="75"/>
  <c r="L131" i="75"/>
  <c r="K131" i="75"/>
  <c r="J131" i="75"/>
  <c r="I131" i="75"/>
  <c r="H131" i="75"/>
  <c r="G131" i="75"/>
  <c r="F131" i="75"/>
  <c r="Q130" i="75"/>
  <c r="P130" i="75"/>
  <c r="P136" i="75" s="1"/>
  <c r="O130" i="75"/>
  <c r="N130" i="75"/>
  <c r="M130" i="75"/>
  <c r="L130" i="75"/>
  <c r="K130" i="75"/>
  <c r="J130" i="75"/>
  <c r="I130" i="75"/>
  <c r="H130" i="75"/>
  <c r="G130" i="75"/>
  <c r="F130" i="75"/>
  <c r="R129" i="75"/>
  <c r="Q126" i="75"/>
  <c r="P126" i="75"/>
  <c r="O126" i="75"/>
  <c r="N126" i="75"/>
  <c r="M126" i="75"/>
  <c r="L126" i="75"/>
  <c r="K126" i="75"/>
  <c r="J126" i="75"/>
  <c r="I126" i="75"/>
  <c r="H126" i="75"/>
  <c r="G126" i="75"/>
  <c r="F126" i="75"/>
  <c r="Q125" i="75"/>
  <c r="P125" i="75"/>
  <c r="O125" i="75"/>
  <c r="N125" i="75"/>
  <c r="M125" i="75"/>
  <c r="L125" i="75"/>
  <c r="K125" i="75"/>
  <c r="J125" i="75"/>
  <c r="I125" i="75"/>
  <c r="H125" i="75"/>
  <c r="G125" i="75"/>
  <c r="F125" i="75"/>
  <c r="Q124" i="75"/>
  <c r="P124" i="75"/>
  <c r="O124" i="75"/>
  <c r="N124" i="75"/>
  <c r="M124" i="75"/>
  <c r="L124" i="75"/>
  <c r="H124" i="75"/>
  <c r="G124" i="75"/>
  <c r="F124" i="75"/>
  <c r="K123" i="75"/>
  <c r="J123" i="75"/>
  <c r="I123" i="75"/>
  <c r="Q122" i="75"/>
  <c r="P122" i="75"/>
  <c r="O122" i="75"/>
  <c r="N122" i="75"/>
  <c r="M122" i="75"/>
  <c r="L122" i="75"/>
  <c r="K122" i="75"/>
  <c r="J122" i="75"/>
  <c r="I122" i="75"/>
  <c r="H122" i="75"/>
  <c r="G122" i="75"/>
  <c r="F122" i="75"/>
  <c r="Q121" i="75"/>
  <c r="P121" i="75"/>
  <c r="O121" i="75"/>
  <c r="O127" i="75" s="1"/>
  <c r="N121" i="75"/>
  <c r="M121" i="75"/>
  <c r="L121" i="75"/>
  <c r="L127" i="75" s="1"/>
  <c r="K121" i="75"/>
  <c r="J121" i="75"/>
  <c r="I121" i="75"/>
  <c r="H121" i="75"/>
  <c r="G121" i="75"/>
  <c r="F121" i="75"/>
  <c r="R120" i="75"/>
  <c r="Q117" i="75"/>
  <c r="P117" i="75"/>
  <c r="O117" i="75"/>
  <c r="N117" i="75"/>
  <c r="M117" i="75"/>
  <c r="L117" i="75"/>
  <c r="K117" i="75"/>
  <c r="J117" i="75"/>
  <c r="I117" i="75"/>
  <c r="H117" i="75"/>
  <c r="G117" i="75"/>
  <c r="F117" i="75"/>
  <c r="Q116" i="75"/>
  <c r="P116" i="75"/>
  <c r="O116" i="75"/>
  <c r="N116" i="75"/>
  <c r="M116" i="75"/>
  <c r="L116" i="75"/>
  <c r="K116" i="75"/>
  <c r="J116" i="75"/>
  <c r="I116" i="75"/>
  <c r="H116" i="75"/>
  <c r="G116" i="75"/>
  <c r="F116" i="75"/>
  <c r="Q115" i="75"/>
  <c r="P115" i="75"/>
  <c r="O115" i="75"/>
  <c r="N115" i="75"/>
  <c r="M115" i="75"/>
  <c r="L115" i="75"/>
  <c r="H115" i="75"/>
  <c r="G115" i="75"/>
  <c r="F115" i="75"/>
  <c r="K114" i="75"/>
  <c r="J114" i="75"/>
  <c r="I114" i="75"/>
  <c r="Q113" i="75"/>
  <c r="P113" i="75"/>
  <c r="O113" i="75"/>
  <c r="N113" i="75"/>
  <c r="M113" i="75"/>
  <c r="L113" i="75"/>
  <c r="K113" i="75"/>
  <c r="J113" i="75"/>
  <c r="I113" i="75"/>
  <c r="H113" i="75"/>
  <c r="G113" i="75"/>
  <c r="F113" i="75"/>
  <c r="Q112" i="75"/>
  <c r="P112" i="75"/>
  <c r="P118" i="75" s="1"/>
  <c r="O112" i="75"/>
  <c r="O118" i="75" s="1"/>
  <c r="N112" i="75"/>
  <c r="M112" i="75"/>
  <c r="L112" i="75"/>
  <c r="L118" i="75" s="1"/>
  <c r="K112" i="75"/>
  <c r="J112" i="75"/>
  <c r="I112" i="75"/>
  <c r="H112" i="75"/>
  <c r="G112" i="75"/>
  <c r="F112" i="75"/>
  <c r="R111" i="75"/>
  <c r="Q108" i="75"/>
  <c r="P108" i="75"/>
  <c r="O108" i="75"/>
  <c r="N108" i="75"/>
  <c r="M108" i="75"/>
  <c r="L108" i="75"/>
  <c r="K108" i="75"/>
  <c r="J108" i="75"/>
  <c r="I108" i="75"/>
  <c r="H108" i="75"/>
  <c r="G108" i="75"/>
  <c r="F108" i="75"/>
  <c r="Q107" i="75"/>
  <c r="P107" i="75"/>
  <c r="O107" i="75"/>
  <c r="N107" i="75"/>
  <c r="M107" i="75"/>
  <c r="L107" i="75"/>
  <c r="K107" i="75"/>
  <c r="J107" i="75"/>
  <c r="I107" i="75"/>
  <c r="H107" i="75"/>
  <c r="G107" i="75"/>
  <c r="F107" i="75"/>
  <c r="Q106" i="75"/>
  <c r="P106" i="75"/>
  <c r="O106" i="75"/>
  <c r="N106" i="75"/>
  <c r="M106" i="75"/>
  <c r="L106" i="75"/>
  <c r="H106" i="75"/>
  <c r="G106" i="75"/>
  <c r="F106" i="75"/>
  <c r="K105" i="75"/>
  <c r="J105" i="75"/>
  <c r="I105" i="75"/>
  <c r="Q104" i="75"/>
  <c r="P104" i="75"/>
  <c r="O104" i="75"/>
  <c r="N104" i="75"/>
  <c r="M104" i="75"/>
  <c r="L104" i="75"/>
  <c r="K104" i="75"/>
  <c r="J104" i="75"/>
  <c r="I104" i="75"/>
  <c r="H104" i="75"/>
  <c r="G104" i="75"/>
  <c r="F104" i="75"/>
  <c r="Q103" i="75"/>
  <c r="Q109" i="75" s="1"/>
  <c r="P103" i="75"/>
  <c r="P109" i="75" s="1"/>
  <c r="O103" i="75"/>
  <c r="N103" i="75"/>
  <c r="N109" i="75" s="1"/>
  <c r="M103" i="75"/>
  <c r="L103" i="75"/>
  <c r="L109" i="75" s="1"/>
  <c r="K103" i="75"/>
  <c r="J103" i="75"/>
  <c r="I103" i="75"/>
  <c r="H103" i="75"/>
  <c r="G103" i="75"/>
  <c r="F103" i="75"/>
  <c r="R102" i="75"/>
  <c r="Q99" i="75"/>
  <c r="P99" i="75"/>
  <c r="O99" i="75"/>
  <c r="N99" i="75"/>
  <c r="M99" i="75"/>
  <c r="L99" i="75"/>
  <c r="K99" i="75"/>
  <c r="J99" i="75"/>
  <c r="I99" i="75"/>
  <c r="H99" i="75"/>
  <c r="G99" i="75"/>
  <c r="F99" i="75"/>
  <c r="Q98" i="75"/>
  <c r="P98" i="75"/>
  <c r="O98" i="75"/>
  <c r="N98" i="75"/>
  <c r="M98" i="75"/>
  <c r="L98" i="75"/>
  <c r="K98" i="75"/>
  <c r="J98" i="75"/>
  <c r="I98" i="75"/>
  <c r="H98" i="75"/>
  <c r="G98" i="75"/>
  <c r="F98" i="75"/>
  <c r="Q97" i="75"/>
  <c r="P97" i="75"/>
  <c r="O97" i="75"/>
  <c r="N97" i="75"/>
  <c r="M97" i="75"/>
  <c r="L97" i="75"/>
  <c r="H97" i="75"/>
  <c r="G97" i="75"/>
  <c r="F97" i="75"/>
  <c r="K96" i="75"/>
  <c r="J96" i="75"/>
  <c r="I96" i="75"/>
  <c r="Q95" i="75"/>
  <c r="P95" i="75"/>
  <c r="O95" i="75"/>
  <c r="N95" i="75"/>
  <c r="M95" i="75"/>
  <c r="L95" i="75"/>
  <c r="K95" i="75"/>
  <c r="J95" i="75"/>
  <c r="I95" i="75"/>
  <c r="H95" i="75"/>
  <c r="G95" i="75"/>
  <c r="F95" i="75"/>
  <c r="Q94" i="75"/>
  <c r="Q100" i="75" s="1"/>
  <c r="P94" i="75"/>
  <c r="O94" i="75"/>
  <c r="O100" i="75" s="1"/>
  <c r="N94" i="75"/>
  <c r="N100" i="75" s="1"/>
  <c r="M94" i="75"/>
  <c r="M100" i="75" s="1"/>
  <c r="L94" i="75"/>
  <c r="K94" i="75"/>
  <c r="J94" i="75"/>
  <c r="I94" i="75"/>
  <c r="H94" i="75"/>
  <c r="G94" i="75"/>
  <c r="F94" i="75"/>
  <c r="R93" i="75"/>
  <c r="Q90" i="75"/>
  <c r="P90" i="75"/>
  <c r="O90" i="75"/>
  <c r="N90" i="75"/>
  <c r="M90" i="75"/>
  <c r="L90" i="75"/>
  <c r="K90" i="75"/>
  <c r="J90" i="75"/>
  <c r="I90" i="75"/>
  <c r="H90" i="75"/>
  <c r="G90" i="75"/>
  <c r="F90" i="75"/>
  <c r="Q89" i="75"/>
  <c r="P89" i="75"/>
  <c r="O89" i="75"/>
  <c r="N89" i="75"/>
  <c r="M89" i="75"/>
  <c r="L89" i="75"/>
  <c r="K89" i="75"/>
  <c r="J89" i="75"/>
  <c r="I89" i="75"/>
  <c r="H89" i="75"/>
  <c r="G89" i="75"/>
  <c r="F89" i="75"/>
  <c r="Q88" i="75"/>
  <c r="P88" i="75"/>
  <c r="O88" i="75"/>
  <c r="N88" i="75"/>
  <c r="M88" i="75"/>
  <c r="L88" i="75"/>
  <c r="H88" i="75"/>
  <c r="G88" i="75"/>
  <c r="F88" i="75"/>
  <c r="K87" i="75"/>
  <c r="J87" i="75"/>
  <c r="I87" i="75"/>
  <c r="Q86" i="75"/>
  <c r="P86" i="75"/>
  <c r="O86" i="75"/>
  <c r="N86" i="75"/>
  <c r="M86" i="75"/>
  <c r="L86" i="75"/>
  <c r="K86" i="75"/>
  <c r="J86" i="75"/>
  <c r="I86" i="75"/>
  <c r="H86" i="75"/>
  <c r="G86" i="75"/>
  <c r="F86" i="75"/>
  <c r="Q85" i="75"/>
  <c r="P85" i="75"/>
  <c r="P91" i="75" s="1"/>
  <c r="O85" i="75"/>
  <c r="O91" i="75" s="1"/>
  <c r="N85" i="75"/>
  <c r="N91" i="75" s="1"/>
  <c r="M85" i="75"/>
  <c r="L85" i="75"/>
  <c r="L91" i="75" s="1"/>
  <c r="K85" i="75"/>
  <c r="J85" i="75"/>
  <c r="I85" i="75"/>
  <c r="H85" i="75"/>
  <c r="G85" i="75"/>
  <c r="F85" i="75"/>
  <c r="R84" i="75"/>
  <c r="Q81" i="75"/>
  <c r="P81" i="75"/>
  <c r="O81" i="75"/>
  <c r="N81" i="75"/>
  <c r="M81" i="75"/>
  <c r="L81" i="75"/>
  <c r="K81" i="75"/>
  <c r="J81" i="75"/>
  <c r="I81" i="75"/>
  <c r="H81" i="75"/>
  <c r="G81" i="75"/>
  <c r="F81" i="75"/>
  <c r="Q80" i="75"/>
  <c r="P80" i="75"/>
  <c r="O80" i="75"/>
  <c r="N80" i="75"/>
  <c r="M80" i="75"/>
  <c r="L80" i="75"/>
  <c r="K80" i="75"/>
  <c r="J80" i="75"/>
  <c r="I80" i="75"/>
  <c r="H80" i="75"/>
  <c r="G80" i="75"/>
  <c r="F80" i="75"/>
  <c r="Q79" i="75"/>
  <c r="P79" i="75"/>
  <c r="O79" i="75"/>
  <c r="N79" i="75"/>
  <c r="M79" i="75"/>
  <c r="L79" i="75"/>
  <c r="H79" i="75"/>
  <c r="G79" i="75"/>
  <c r="F79" i="75"/>
  <c r="K78" i="75"/>
  <c r="J78" i="75"/>
  <c r="I78" i="75"/>
  <c r="Q77" i="75"/>
  <c r="P77" i="75"/>
  <c r="O77" i="75"/>
  <c r="N77" i="75"/>
  <c r="M77" i="75"/>
  <c r="L77" i="75"/>
  <c r="K77" i="75"/>
  <c r="J77" i="75"/>
  <c r="I77" i="75"/>
  <c r="H77" i="75"/>
  <c r="G77" i="75"/>
  <c r="F77" i="75"/>
  <c r="Q76" i="75"/>
  <c r="Q82" i="75" s="1"/>
  <c r="P76" i="75"/>
  <c r="P82" i="75" s="1"/>
  <c r="O76" i="75"/>
  <c r="O82" i="75" s="1"/>
  <c r="N76" i="75"/>
  <c r="M76" i="75"/>
  <c r="M82" i="75" s="1"/>
  <c r="L76" i="75"/>
  <c r="L82" i="75" s="1"/>
  <c r="K76" i="75"/>
  <c r="J76" i="75"/>
  <c r="I76" i="75"/>
  <c r="H76" i="75"/>
  <c r="G76" i="75"/>
  <c r="F76" i="75"/>
  <c r="R75" i="75"/>
  <c r="Q72" i="75"/>
  <c r="P72" i="75"/>
  <c r="O72" i="75"/>
  <c r="N72" i="75"/>
  <c r="M72" i="75"/>
  <c r="L72" i="75"/>
  <c r="K72" i="75"/>
  <c r="J72" i="75"/>
  <c r="I72" i="75"/>
  <c r="H72" i="75"/>
  <c r="G72" i="75"/>
  <c r="F72" i="75"/>
  <c r="Q71" i="75"/>
  <c r="P71" i="75"/>
  <c r="O71" i="75"/>
  <c r="N71" i="75"/>
  <c r="M71" i="75"/>
  <c r="L71" i="75"/>
  <c r="K71" i="75"/>
  <c r="J71" i="75"/>
  <c r="I71" i="75"/>
  <c r="H71" i="75"/>
  <c r="G71" i="75"/>
  <c r="F71" i="75"/>
  <c r="Q70" i="75"/>
  <c r="P70" i="75"/>
  <c r="O70" i="75"/>
  <c r="N70" i="75"/>
  <c r="M70" i="75"/>
  <c r="L70" i="75"/>
  <c r="H70" i="75"/>
  <c r="G70" i="75"/>
  <c r="F70" i="75"/>
  <c r="K69" i="75"/>
  <c r="J69" i="75"/>
  <c r="I69" i="75"/>
  <c r="Q68" i="75"/>
  <c r="P68" i="75"/>
  <c r="O68" i="75"/>
  <c r="N68" i="75"/>
  <c r="M68" i="75"/>
  <c r="L68" i="75"/>
  <c r="K68" i="75"/>
  <c r="J68" i="75"/>
  <c r="I68" i="75"/>
  <c r="H68" i="75"/>
  <c r="G68" i="75"/>
  <c r="F68" i="75"/>
  <c r="Q67" i="75"/>
  <c r="P67" i="75"/>
  <c r="P73" i="75" s="1"/>
  <c r="O67" i="75"/>
  <c r="O73" i="75" s="1"/>
  <c r="N67" i="75"/>
  <c r="N73" i="75" s="1"/>
  <c r="M67" i="75"/>
  <c r="L67" i="75"/>
  <c r="L73" i="75" s="1"/>
  <c r="K67" i="75"/>
  <c r="J67" i="75"/>
  <c r="I67" i="75"/>
  <c r="H67" i="75"/>
  <c r="G67" i="75"/>
  <c r="F67" i="75"/>
  <c r="R66" i="75"/>
  <c r="Q63" i="75"/>
  <c r="P63" i="75"/>
  <c r="O63" i="75"/>
  <c r="N63" i="75"/>
  <c r="M63" i="75"/>
  <c r="L63" i="75"/>
  <c r="K63" i="75"/>
  <c r="J63" i="75"/>
  <c r="I63" i="75"/>
  <c r="H63" i="75"/>
  <c r="G63" i="75"/>
  <c r="F63" i="75"/>
  <c r="Q62" i="75"/>
  <c r="P62" i="75"/>
  <c r="O62" i="75"/>
  <c r="N62" i="75"/>
  <c r="M62" i="75"/>
  <c r="L62" i="75"/>
  <c r="K62" i="75"/>
  <c r="J62" i="75"/>
  <c r="I62" i="75"/>
  <c r="H62" i="75"/>
  <c r="G62" i="75"/>
  <c r="F62" i="75"/>
  <c r="Q61" i="75"/>
  <c r="P61" i="75"/>
  <c r="O61" i="75"/>
  <c r="N61" i="75"/>
  <c r="M61" i="75"/>
  <c r="L61" i="75"/>
  <c r="H61" i="75"/>
  <c r="G61" i="75"/>
  <c r="F61" i="75"/>
  <c r="K60" i="75"/>
  <c r="J60" i="75"/>
  <c r="I60" i="75"/>
  <c r="Q59" i="75"/>
  <c r="P59" i="75"/>
  <c r="O59" i="75"/>
  <c r="N59" i="75"/>
  <c r="M59" i="75"/>
  <c r="L59" i="75"/>
  <c r="K59" i="75"/>
  <c r="J59" i="75"/>
  <c r="I59" i="75"/>
  <c r="H59" i="75"/>
  <c r="G59" i="75"/>
  <c r="F59" i="75"/>
  <c r="Q58" i="75"/>
  <c r="Q64" i="75" s="1"/>
  <c r="P58" i="75"/>
  <c r="P64" i="75" s="1"/>
  <c r="O58" i="75"/>
  <c r="O64" i="75" s="1"/>
  <c r="N58" i="75"/>
  <c r="M58" i="75"/>
  <c r="M64" i="75" s="1"/>
  <c r="L58" i="75"/>
  <c r="L64" i="75" s="1"/>
  <c r="K58" i="75"/>
  <c r="J58" i="75"/>
  <c r="I58" i="75"/>
  <c r="H58" i="75"/>
  <c r="G58" i="75"/>
  <c r="F58" i="75"/>
  <c r="R57" i="75"/>
  <c r="Q54" i="75"/>
  <c r="P54" i="75"/>
  <c r="O54" i="75"/>
  <c r="N54" i="75"/>
  <c r="M54" i="75"/>
  <c r="L54" i="75"/>
  <c r="K54" i="75"/>
  <c r="J54" i="75"/>
  <c r="I54" i="75"/>
  <c r="H54" i="75"/>
  <c r="G54" i="75"/>
  <c r="F54" i="75"/>
  <c r="Q53" i="75"/>
  <c r="P53" i="75"/>
  <c r="O53" i="75"/>
  <c r="N53" i="75"/>
  <c r="M53" i="75"/>
  <c r="L53" i="75"/>
  <c r="K53" i="75"/>
  <c r="J53" i="75"/>
  <c r="I53" i="75"/>
  <c r="H53" i="75"/>
  <c r="G53" i="75"/>
  <c r="F53" i="75"/>
  <c r="Q52" i="75"/>
  <c r="P52" i="75"/>
  <c r="O52" i="75"/>
  <c r="N52" i="75"/>
  <c r="M52" i="75"/>
  <c r="L52" i="75"/>
  <c r="H52" i="75"/>
  <c r="G52" i="75"/>
  <c r="F52" i="75"/>
  <c r="K51" i="75"/>
  <c r="J51" i="75"/>
  <c r="I51" i="75"/>
  <c r="Q50" i="75"/>
  <c r="P50" i="75"/>
  <c r="O50" i="75"/>
  <c r="N50" i="75"/>
  <c r="M50" i="75"/>
  <c r="L50" i="75"/>
  <c r="K50" i="75"/>
  <c r="J50" i="75"/>
  <c r="I50" i="75"/>
  <c r="H50" i="75"/>
  <c r="G50" i="75"/>
  <c r="F50" i="75"/>
  <c r="Q49" i="75"/>
  <c r="Q55" i="75" s="1"/>
  <c r="P49" i="75"/>
  <c r="P55" i="75" s="1"/>
  <c r="O49" i="75"/>
  <c r="N49" i="75"/>
  <c r="N55" i="75" s="1"/>
  <c r="M49" i="75"/>
  <c r="M55" i="75" s="1"/>
  <c r="L49" i="75"/>
  <c r="L55" i="75" s="1"/>
  <c r="K49" i="75"/>
  <c r="J49" i="75"/>
  <c r="I49" i="75"/>
  <c r="H49" i="75"/>
  <c r="G49" i="75"/>
  <c r="F49" i="75"/>
  <c r="R48" i="75"/>
  <c r="Q45" i="75"/>
  <c r="P45" i="75"/>
  <c r="O45" i="75"/>
  <c r="N45" i="75"/>
  <c r="M45" i="75"/>
  <c r="L45" i="75"/>
  <c r="K45" i="75"/>
  <c r="J45" i="75"/>
  <c r="I45" i="75"/>
  <c r="H45" i="75"/>
  <c r="G45" i="75"/>
  <c r="F45" i="75"/>
  <c r="Q44" i="75"/>
  <c r="P44" i="75"/>
  <c r="O44" i="75"/>
  <c r="N44" i="75"/>
  <c r="M44" i="75"/>
  <c r="L44" i="75"/>
  <c r="K44" i="75"/>
  <c r="J44" i="75"/>
  <c r="I44" i="75"/>
  <c r="H44" i="75"/>
  <c r="G44" i="75"/>
  <c r="F44" i="75"/>
  <c r="Q43" i="75"/>
  <c r="P43" i="75"/>
  <c r="O43" i="75"/>
  <c r="N43" i="75"/>
  <c r="M43" i="75"/>
  <c r="L43" i="75"/>
  <c r="H43" i="75"/>
  <c r="G43" i="75"/>
  <c r="F43" i="75"/>
  <c r="K42" i="75"/>
  <c r="J42" i="75"/>
  <c r="I42" i="75"/>
  <c r="Q41" i="75"/>
  <c r="P41" i="75"/>
  <c r="O41" i="75"/>
  <c r="N41" i="75"/>
  <c r="M41" i="75"/>
  <c r="L41" i="75"/>
  <c r="K41" i="75"/>
  <c r="J41" i="75"/>
  <c r="I41" i="75"/>
  <c r="H41" i="75"/>
  <c r="G41" i="75"/>
  <c r="F41" i="75"/>
  <c r="Q40" i="75"/>
  <c r="Q46" i="75" s="1"/>
  <c r="P40" i="75"/>
  <c r="O40" i="75"/>
  <c r="N40" i="75"/>
  <c r="M40" i="75"/>
  <c r="L40" i="75"/>
  <c r="K40" i="75"/>
  <c r="J40" i="75"/>
  <c r="I40" i="75"/>
  <c r="H40" i="75"/>
  <c r="G40" i="75"/>
  <c r="F40" i="75"/>
  <c r="R39" i="75"/>
  <c r="Q36" i="75"/>
  <c r="P36" i="75"/>
  <c r="O36" i="75"/>
  <c r="N36" i="75"/>
  <c r="M36" i="75"/>
  <c r="L36" i="75"/>
  <c r="K36" i="75"/>
  <c r="J36" i="75"/>
  <c r="I36" i="75"/>
  <c r="H36" i="75"/>
  <c r="G36" i="75"/>
  <c r="F36" i="75"/>
  <c r="Q35" i="75"/>
  <c r="P35" i="75"/>
  <c r="O35" i="75"/>
  <c r="N35" i="75"/>
  <c r="M35" i="75"/>
  <c r="L35" i="75"/>
  <c r="K35" i="75"/>
  <c r="J35" i="75"/>
  <c r="I35" i="75"/>
  <c r="H35" i="75"/>
  <c r="G35" i="75"/>
  <c r="F35" i="75"/>
  <c r="Q34" i="75"/>
  <c r="P34" i="75"/>
  <c r="O34" i="75"/>
  <c r="N34" i="75"/>
  <c r="M34" i="75"/>
  <c r="L34" i="75"/>
  <c r="H34" i="75"/>
  <c r="G34" i="75"/>
  <c r="F34" i="75"/>
  <c r="K33" i="75"/>
  <c r="J33" i="75"/>
  <c r="I33" i="75"/>
  <c r="Q32" i="75"/>
  <c r="P32" i="75"/>
  <c r="O32" i="75"/>
  <c r="N32" i="75"/>
  <c r="M32" i="75"/>
  <c r="L32" i="75"/>
  <c r="K32" i="75"/>
  <c r="J32" i="75"/>
  <c r="I32" i="75"/>
  <c r="H32" i="75"/>
  <c r="G32" i="75"/>
  <c r="F32" i="75"/>
  <c r="Q31" i="75"/>
  <c r="P31" i="75"/>
  <c r="P37" i="75" s="1"/>
  <c r="O31" i="75"/>
  <c r="N31" i="75"/>
  <c r="N37" i="75" s="1"/>
  <c r="M31" i="75"/>
  <c r="L31" i="75"/>
  <c r="L37" i="75" s="1"/>
  <c r="K31" i="75"/>
  <c r="J31" i="75"/>
  <c r="I31" i="75"/>
  <c r="H31" i="75"/>
  <c r="G31" i="75"/>
  <c r="F31" i="75"/>
  <c r="R30" i="75"/>
  <c r="Q27" i="75"/>
  <c r="P27" i="75"/>
  <c r="O27" i="75"/>
  <c r="N27" i="75"/>
  <c r="M27" i="75"/>
  <c r="L27" i="75"/>
  <c r="K27" i="75"/>
  <c r="J27" i="75"/>
  <c r="I27" i="75"/>
  <c r="H27" i="75"/>
  <c r="G27" i="75"/>
  <c r="F27" i="75"/>
  <c r="Q26" i="75"/>
  <c r="P26" i="75"/>
  <c r="O26" i="75"/>
  <c r="N26" i="75"/>
  <c r="M26" i="75"/>
  <c r="L26" i="75"/>
  <c r="K26" i="75"/>
  <c r="J26" i="75"/>
  <c r="I26" i="75"/>
  <c r="H26" i="75"/>
  <c r="G26" i="75"/>
  <c r="F26" i="75"/>
  <c r="Q25" i="75"/>
  <c r="P25" i="75"/>
  <c r="O25" i="75"/>
  <c r="N25" i="75"/>
  <c r="M25" i="75"/>
  <c r="L25" i="75"/>
  <c r="H25" i="75"/>
  <c r="G25" i="75"/>
  <c r="F25" i="75"/>
  <c r="K24" i="75"/>
  <c r="J24" i="75"/>
  <c r="I24" i="75"/>
  <c r="Q23" i="75"/>
  <c r="P23" i="75"/>
  <c r="O23" i="75"/>
  <c r="N23" i="75"/>
  <c r="M23" i="75"/>
  <c r="L23" i="75"/>
  <c r="K23" i="75"/>
  <c r="J23" i="75"/>
  <c r="I23" i="75"/>
  <c r="H23" i="75"/>
  <c r="G23" i="75"/>
  <c r="F23" i="75"/>
  <c r="Q22" i="75"/>
  <c r="P22" i="75"/>
  <c r="P28" i="75" s="1"/>
  <c r="O22" i="75"/>
  <c r="O28" i="75" s="1"/>
  <c r="N22" i="75"/>
  <c r="M22" i="75"/>
  <c r="L22" i="75"/>
  <c r="L28" i="75" s="1"/>
  <c r="K22" i="75"/>
  <c r="J22" i="75"/>
  <c r="I22" i="75"/>
  <c r="H22" i="75"/>
  <c r="G22" i="75"/>
  <c r="F22" i="75"/>
  <c r="R21" i="75"/>
  <c r="Q18" i="75"/>
  <c r="P18" i="75"/>
  <c r="O18" i="75"/>
  <c r="N18" i="75"/>
  <c r="M18" i="75"/>
  <c r="L18" i="75"/>
  <c r="K18" i="75"/>
  <c r="J18" i="75"/>
  <c r="I18" i="75"/>
  <c r="H18" i="75"/>
  <c r="G18" i="75"/>
  <c r="F18" i="75"/>
  <c r="Q17" i="75"/>
  <c r="P17" i="75"/>
  <c r="O17" i="75"/>
  <c r="N17" i="75"/>
  <c r="M17" i="75"/>
  <c r="L17" i="75"/>
  <c r="K17" i="75"/>
  <c r="J17" i="75"/>
  <c r="I17" i="75"/>
  <c r="H17" i="75"/>
  <c r="G17" i="75"/>
  <c r="F17" i="75"/>
  <c r="Q16" i="75"/>
  <c r="P16" i="75"/>
  <c r="O16" i="75"/>
  <c r="N16" i="75"/>
  <c r="M16" i="75"/>
  <c r="L16" i="75"/>
  <c r="H16" i="75"/>
  <c r="G16" i="75"/>
  <c r="F16" i="75"/>
  <c r="K15" i="75"/>
  <c r="J15" i="75"/>
  <c r="I15" i="75"/>
  <c r="Q14" i="75"/>
  <c r="P14" i="75"/>
  <c r="O14" i="75"/>
  <c r="N14" i="75"/>
  <c r="M14" i="75"/>
  <c r="L14" i="75"/>
  <c r="K14" i="75"/>
  <c r="J14" i="75"/>
  <c r="I14" i="75"/>
  <c r="H14" i="75"/>
  <c r="G14" i="75"/>
  <c r="F14" i="75"/>
  <c r="Q13" i="75"/>
  <c r="Q19" i="75" s="1"/>
  <c r="P13" i="75"/>
  <c r="P19" i="75" s="1"/>
  <c r="O13" i="75"/>
  <c r="N13" i="75"/>
  <c r="N19" i="75" s="1"/>
  <c r="M13" i="75"/>
  <c r="L13" i="75"/>
  <c r="L19" i="75" s="1"/>
  <c r="K13" i="75"/>
  <c r="J13" i="75"/>
  <c r="I13" i="75"/>
  <c r="H13" i="75"/>
  <c r="G13" i="75"/>
  <c r="F13" i="75"/>
  <c r="R12" i="75"/>
  <c r="Q342" i="72"/>
  <c r="P342" i="72"/>
  <c r="O342" i="72"/>
  <c r="N342" i="72"/>
  <c r="M342" i="72"/>
  <c r="L342" i="72"/>
  <c r="K342" i="72"/>
  <c r="J342" i="72"/>
  <c r="I342" i="72"/>
  <c r="H342" i="72"/>
  <c r="G342" i="72"/>
  <c r="F342" i="72"/>
  <c r="Q341" i="72"/>
  <c r="P341" i="72"/>
  <c r="O341" i="72"/>
  <c r="N341" i="72"/>
  <c r="M341" i="72"/>
  <c r="L341" i="72"/>
  <c r="K341" i="72"/>
  <c r="J341" i="72"/>
  <c r="I341" i="72"/>
  <c r="H341" i="72"/>
  <c r="G341" i="72"/>
  <c r="F341" i="72"/>
  <c r="Q340" i="72"/>
  <c r="P340" i="72"/>
  <c r="O340" i="72"/>
  <c r="N340" i="72"/>
  <c r="M340" i="72"/>
  <c r="L340" i="72"/>
  <c r="H340" i="72"/>
  <c r="G340" i="72"/>
  <c r="F340" i="72"/>
  <c r="K339" i="72"/>
  <c r="J339" i="72"/>
  <c r="I339" i="72"/>
  <c r="Q338" i="72"/>
  <c r="P338" i="72"/>
  <c r="O338" i="72"/>
  <c r="N338" i="72"/>
  <c r="M338" i="72"/>
  <c r="L338" i="72"/>
  <c r="K338" i="72"/>
  <c r="J338" i="72"/>
  <c r="I338" i="72"/>
  <c r="H338" i="72"/>
  <c r="G338" i="72"/>
  <c r="F338" i="72"/>
  <c r="Q337" i="72"/>
  <c r="Q343" i="72" s="1"/>
  <c r="P337" i="72"/>
  <c r="P343" i="72" s="1"/>
  <c r="O337" i="72"/>
  <c r="O343" i="72" s="1"/>
  <c r="N337" i="72"/>
  <c r="N343" i="72" s="1"/>
  <c r="M337" i="72"/>
  <c r="L337" i="72"/>
  <c r="L343" i="72" s="1"/>
  <c r="K337" i="72"/>
  <c r="J337" i="72"/>
  <c r="I337" i="72"/>
  <c r="H337" i="72"/>
  <c r="G337" i="72"/>
  <c r="F337" i="72"/>
  <c r="R336" i="72"/>
  <c r="Q333" i="72"/>
  <c r="P333" i="72"/>
  <c r="O333" i="72"/>
  <c r="N333" i="72"/>
  <c r="M333" i="72"/>
  <c r="L333" i="72"/>
  <c r="K333" i="72"/>
  <c r="J333" i="72"/>
  <c r="I333" i="72"/>
  <c r="H333" i="72"/>
  <c r="G333" i="72"/>
  <c r="F333" i="72"/>
  <c r="Q332" i="72"/>
  <c r="P332" i="72"/>
  <c r="O332" i="72"/>
  <c r="N332" i="72"/>
  <c r="M332" i="72"/>
  <c r="L332" i="72"/>
  <c r="K332" i="72"/>
  <c r="J332" i="72"/>
  <c r="I332" i="72"/>
  <c r="H332" i="72"/>
  <c r="G332" i="72"/>
  <c r="F332" i="72"/>
  <c r="Q331" i="72"/>
  <c r="P331" i="72"/>
  <c r="O331" i="72"/>
  <c r="N331" i="72"/>
  <c r="M331" i="72"/>
  <c r="L331" i="72"/>
  <c r="H331" i="72"/>
  <c r="G331" i="72"/>
  <c r="F331" i="72"/>
  <c r="K330" i="72"/>
  <c r="J330" i="72"/>
  <c r="I330" i="72"/>
  <c r="Q329" i="72"/>
  <c r="P329" i="72"/>
  <c r="O329" i="72"/>
  <c r="N329" i="72"/>
  <c r="M329" i="72"/>
  <c r="L329" i="72"/>
  <c r="K329" i="72"/>
  <c r="J329" i="72"/>
  <c r="I329" i="72"/>
  <c r="H329" i="72"/>
  <c r="G329" i="72"/>
  <c r="F329" i="72"/>
  <c r="Q328" i="72"/>
  <c r="Q334" i="72" s="1"/>
  <c r="P328" i="72"/>
  <c r="P334" i="72" s="1"/>
  <c r="O328" i="72"/>
  <c r="O334" i="72" s="1"/>
  <c r="N328" i="72"/>
  <c r="M328" i="72"/>
  <c r="M334" i="72" s="1"/>
  <c r="L328" i="72"/>
  <c r="K328" i="72"/>
  <c r="J328" i="72"/>
  <c r="J334" i="72" s="1"/>
  <c r="I328" i="72"/>
  <c r="H328" i="72"/>
  <c r="G328" i="72"/>
  <c r="F328" i="72"/>
  <c r="R327" i="72"/>
  <c r="Q324" i="72"/>
  <c r="P324" i="72"/>
  <c r="O324" i="72"/>
  <c r="N324" i="72"/>
  <c r="M324" i="72"/>
  <c r="L324" i="72"/>
  <c r="K324" i="72"/>
  <c r="J324" i="72"/>
  <c r="I324" i="72"/>
  <c r="H324" i="72"/>
  <c r="G324" i="72"/>
  <c r="F324" i="72"/>
  <c r="Q323" i="72"/>
  <c r="P323" i="72"/>
  <c r="O323" i="72"/>
  <c r="N323" i="72"/>
  <c r="M323" i="72"/>
  <c r="L323" i="72"/>
  <c r="K323" i="72"/>
  <c r="J323" i="72"/>
  <c r="I323" i="72"/>
  <c r="H323" i="72"/>
  <c r="G323" i="72"/>
  <c r="F323" i="72"/>
  <c r="Q322" i="72"/>
  <c r="P322" i="72"/>
  <c r="O322" i="72"/>
  <c r="N322" i="72"/>
  <c r="M322" i="72"/>
  <c r="L322" i="72"/>
  <c r="H322" i="72"/>
  <c r="G322" i="72"/>
  <c r="F322" i="72"/>
  <c r="K321" i="72"/>
  <c r="J321" i="72"/>
  <c r="I321" i="72"/>
  <c r="Q320" i="72"/>
  <c r="P320" i="72"/>
  <c r="O320" i="72"/>
  <c r="N320" i="72"/>
  <c r="M320" i="72"/>
  <c r="L320" i="72"/>
  <c r="K320" i="72"/>
  <c r="J320" i="72"/>
  <c r="I320" i="72"/>
  <c r="H320" i="72"/>
  <c r="G320" i="72"/>
  <c r="F320" i="72"/>
  <c r="Q319" i="72"/>
  <c r="Q325" i="72" s="1"/>
  <c r="P319" i="72"/>
  <c r="P325" i="72" s="1"/>
  <c r="O319" i="72"/>
  <c r="O325" i="72" s="1"/>
  <c r="N319" i="72"/>
  <c r="N325" i="72" s="1"/>
  <c r="M319" i="72"/>
  <c r="M325" i="72" s="1"/>
  <c r="L319" i="72"/>
  <c r="L325" i="72" s="1"/>
  <c r="K319" i="72"/>
  <c r="K325" i="72" s="1"/>
  <c r="J319" i="72"/>
  <c r="I319" i="72"/>
  <c r="H319" i="72"/>
  <c r="G319" i="72"/>
  <c r="F319" i="72"/>
  <c r="R318" i="72"/>
  <c r="Q315" i="72"/>
  <c r="P315" i="72"/>
  <c r="O315" i="72"/>
  <c r="N315" i="72"/>
  <c r="M315" i="72"/>
  <c r="L315" i="72"/>
  <c r="K315" i="72"/>
  <c r="J315" i="72"/>
  <c r="I315" i="72"/>
  <c r="H315" i="72"/>
  <c r="G315" i="72"/>
  <c r="F315" i="72"/>
  <c r="Q314" i="72"/>
  <c r="P314" i="72"/>
  <c r="O314" i="72"/>
  <c r="N314" i="72"/>
  <c r="M314" i="72"/>
  <c r="L314" i="72"/>
  <c r="K314" i="72"/>
  <c r="J314" i="72"/>
  <c r="I314" i="72"/>
  <c r="H314" i="72"/>
  <c r="G314" i="72"/>
  <c r="F314" i="72"/>
  <c r="Q313" i="72"/>
  <c r="P313" i="72"/>
  <c r="O313" i="72"/>
  <c r="N313" i="72"/>
  <c r="M313" i="72"/>
  <c r="L313" i="72"/>
  <c r="H313" i="72"/>
  <c r="G313" i="72"/>
  <c r="F313" i="72"/>
  <c r="K312" i="72"/>
  <c r="J312" i="72"/>
  <c r="I312" i="72"/>
  <c r="Q311" i="72"/>
  <c r="P311" i="72"/>
  <c r="O311" i="72"/>
  <c r="N311" i="72"/>
  <c r="M311" i="72"/>
  <c r="L311" i="72"/>
  <c r="K311" i="72"/>
  <c r="J311" i="72"/>
  <c r="I311" i="72"/>
  <c r="H311" i="72"/>
  <c r="G311" i="72"/>
  <c r="F311" i="72"/>
  <c r="Q310" i="72"/>
  <c r="Q316" i="72" s="1"/>
  <c r="P310" i="72"/>
  <c r="P316" i="72" s="1"/>
  <c r="O310" i="72"/>
  <c r="O316" i="72" s="1"/>
  <c r="N310" i="72"/>
  <c r="N316" i="72" s="1"/>
  <c r="M310" i="72"/>
  <c r="M316" i="72" s="1"/>
  <c r="L310" i="72"/>
  <c r="L316" i="72" s="1"/>
  <c r="K310" i="72"/>
  <c r="J310" i="72"/>
  <c r="I310" i="72"/>
  <c r="H310" i="72"/>
  <c r="G310" i="72"/>
  <c r="F310" i="72"/>
  <c r="R309" i="72"/>
  <c r="Q306" i="72"/>
  <c r="P306" i="72"/>
  <c r="O306" i="72"/>
  <c r="N306" i="72"/>
  <c r="M306" i="72"/>
  <c r="L306" i="72"/>
  <c r="K306" i="72"/>
  <c r="J306" i="72"/>
  <c r="I306" i="72"/>
  <c r="H306" i="72"/>
  <c r="G306" i="72"/>
  <c r="F306" i="72"/>
  <c r="Q305" i="72"/>
  <c r="P305" i="72"/>
  <c r="O305" i="72"/>
  <c r="N305" i="72"/>
  <c r="M305" i="72"/>
  <c r="L305" i="72"/>
  <c r="K305" i="72"/>
  <c r="J305" i="72"/>
  <c r="I305" i="72"/>
  <c r="H305" i="72"/>
  <c r="G305" i="72"/>
  <c r="F305" i="72"/>
  <c r="Q304" i="72"/>
  <c r="P304" i="72"/>
  <c r="O304" i="72"/>
  <c r="N304" i="72"/>
  <c r="M304" i="72"/>
  <c r="L304" i="72"/>
  <c r="H304" i="72"/>
  <c r="G304" i="72"/>
  <c r="F304" i="72"/>
  <c r="K303" i="72"/>
  <c r="J303" i="72"/>
  <c r="I303" i="72"/>
  <c r="Q302" i="72"/>
  <c r="P302" i="72"/>
  <c r="O302" i="72"/>
  <c r="N302" i="72"/>
  <c r="M302" i="72"/>
  <c r="L302" i="72"/>
  <c r="K302" i="72"/>
  <c r="J302" i="72"/>
  <c r="I302" i="72"/>
  <c r="H302" i="72"/>
  <c r="G302" i="72"/>
  <c r="F302" i="72"/>
  <c r="Q301" i="72"/>
  <c r="P301" i="72"/>
  <c r="P307" i="72" s="1"/>
  <c r="O301" i="72"/>
  <c r="N301" i="72"/>
  <c r="M301" i="72"/>
  <c r="L301" i="72"/>
  <c r="L307" i="72" s="1"/>
  <c r="K301" i="72"/>
  <c r="K307" i="72" s="1"/>
  <c r="J301" i="72"/>
  <c r="I301" i="72"/>
  <c r="H301" i="72"/>
  <c r="G301" i="72"/>
  <c r="F301" i="72"/>
  <c r="R300" i="72"/>
  <c r="Q297" i="72"/>
  <c r="P297" i="72"/>
  <c r="O297" i="72"/>
  <c r="N297" i="72"/>
  <c r="M297" i="72"/>
  <c r="L297" i="72"/>
  <c r="K297" i="72"/>
  <c r="J297" i="72"/>
  <c r="I297" i="72"/>
  <c r="H297" i="72"/>
  <c r="G297" i="72"/>
  <c r="F297" i="72"/>
  <c r="Q296" i="72"/>
  <c r="P296" i="72"/>
  <c r="O296" i="72"/>
  <c r="N296" i="72"/>
  <c r="M296" i="72"/>
  <c r="L296" i="72"/>
  <c r="K296" i="72"/>
  <c r="J296" i="72"/>
  <c r="I296" i="72"/>
  <c r="H296" i="72"/>
  <c r="G296" i="72"/>
  <c r="F296" i="72"/>
  <c r="Q295" i="72"/>
  <c r="P295" i="72"/>
  <c r="O295" i="72"/>
  <c r="N295" i="72"/>
  <c r="M295" i="72"/>
  <c r="L295" i="72"/>
  <c r="H295" i="72"/>
  <c r="G295" i="72"/>
  <c r="F295" i="72"/>
  <c r="K294" i="72"/>
  <c r="J294" i="72"/>
  <c r="I294" i="72"/>
  <c r="Q293" i="72"/>
  <c r="P293" i="72"/>
  <c r="O293" i="72"/>
  <c r="N293" i="72"/>
  <c r="M293" i="72"/>
  <c r="L293" i="72"/>
  <c r="K293" i="72"/>
  <c r="J293" i="72"/>
  <c r="I293" i="72"/>
  <c r="H293" i="72"/>
  <c r="G293" i="72"/>
  <c r="F293" i="72"/>
  <c r="Q292" i="72"/>
  <c r="Q298" i="72" s="1"/>
  <c r="P292" i="72"/>
  <c r="P298" i="72" s="1"/>
  <c r="O292" i="72"/>
  <c r="N292" i="72"/>
  <c r="N298" i="72" s="1"/>
  <c r="M292" i="72"/>
  <c r="M298" i="72" s="1"/>
  <c r="L292" i="72"/>
  <c r="L298" i="72" s="1"/>
  <c r="K292" i="72"/>
  <c r="K298" i="72" s="1"/>
  <c r="J292" i="72"/>
  <c r="I292" i="72"/>
  <c r="H292" i="72"/>
  <c r="G292" i="72"/>
  <c r="F292" i="72"/>
  <c r="R291" i="72"/>
  <c r="Q288" i="72"/>
  <c r="P288" i="72"/>
  <c r="O288" i="72"/>
  <c r="N288" i="72"/>
  <c r="M288" i="72"/>
  <c r="L288" i="72"/>
  <c r="K288" i="72"/>
  <c r="J288" i="72"/>
  <c r="I288" i="72"/>
  <c r="H288" i="72"/>
  <c r="G288" i="72"/>
  <c r="F288" i="72"/>
  <c r="Q287" i="72"/>
  <c r="P287" i="72"/>
  <c r="O287" i="72"/>
  <c r="N287" i="72"/>
  <c r="M287" i="72"/>
  <c r="L287" i="72"/>
  <c r="K287" i="72"/>
  <c r="J287" i="72"/>
  <c r="I287" i="72"/>
  <c r="H287" i="72"/>
  <c r="G287" i="72"/>
  <c r="F287" i="72"/>
  <c r="Q286" i="72"/>
  <c r="P286" i="72"/>
  <c r="O286" i="72"/>
  <c r="N286" i="72"/>
  <c r="M286" i="72"/>
  <c r="L286" i="72"/>
  <c r="H286" i="72"/>
  <c r="G286" i="72"/>
  <c r="F286" i="72"/>
  <c r="K285" i="72"/>
  <c r="J285" i="72"/>
  <c r="I285" i="72"/>
  <c r="Q284" i="72"/>
  <c r="P284" i="72"/>
  <c r="O284" i="72"/>
  <c r="N284" i="72"/>
  <c r="M284" i="72"/>
  <c r="L284" i="72"/>
  <c r="K284" i="72"/>
  <c r="J284" i="72"/>
  <c r="I284" i="72"/>
  <c r="H284" i="72"/>
  <c r="G284" i="72"/>
  <c r="F284" i="72"/>
  <c r="Q283" i="72"/>
  <c r="P283" i="72"/>
  <c r="P289" i="72" s="1"/>
  <c r="O283" i="72"/>
  <c r="O289" i="72" s="1"/>
  <c r="N283" i="72"/>
  <c r="N289" i="72" s="1"/>
  <c r="M283" i="72"/>
  <c r="M289" i="72" s="1"/>
  <c r="L283" i="72"/>
  <c r="L289" i="72" s="1"/>
  <c r="K283" i="72"/>
  <c r="J283" i="72"/>
  <c r="I283" i="72"/>
  <c r="H283" i="72"/>
  <c r="G283" i="72"/>
  <c r="F283" i="72"/>
  <c r="R282" i="72"/>
  <c r="Q279" i="72"/>
  <c r="P279" i="72"/>
  <c r="O279" i="72"/>
  <c r="N279" i="72"/>
  <c r="M279" i="72"/>
  <c r="L279" i="72"/>
  <c r="K279" i="72"/>
  <c r="J279" i="72"/>
  <c r="I279" i="72"/>
  <c r="H279" i="72"/>
  <c r="G279" i="72"/>
  <c r="F279" i="72"/>
  <c r="Q278" i="72"/>
  <c r="P278" i="72"/>
  <c r="O278" i="72"/>
  <c r="N278" i="72"/>
  <c r="M278" i="72"/>
  <c r="L278" i="72"/>
  <c r="K278" i="72"/>
  <c r="J278" i="72"/>
  <c r="I278" i="72"/>
  <c r="H278" i="72"/>
  <c r="G278" i="72"/>
  <c r="F278" i="72"/>
  <c r="Q277" i="72"/>
  <c r="P277" i="72"/>
  <c r="O277" i="72"/>
  <c r="N277" i="72"/>
  <c r="M277" i="72"/>
  <c r="L277" i="72"/>
  <c r="H277" i="72"/>
  <c r="G277" i="72"/>
  <c r="F277" i="72"/>
  <c r="K276" i="72"/>
  <c r="J276" i="72"/>
  <c r="I276" i="72"/>
  <c r="Q275" i="72"/>
  <c r="P275" i="72"/>
  <c r="O275" i="72"/>
  <c r="N275" i="72"/>
  <c r="M275" i="72"/>
  <c r="L275" i="72"/>
  <c r="K275" i="72"/>
  <c r="J275" i="72"/>
  <c r="I275" i="72"/>
  <c r="H275" i="72"/>
  <c r="G275" i="72"/>
  <c r="F275" i="72"/>
  <c r="Q274" i="72"/>
  <c r="Q280" i="72" s="1"/>
  <c r="P274" i="72"/>
  <c r="O274" i="72"/>
  <c r="O280" i="72" s="1"/>
  <c r="N274" i="72"/>
  <c r="N280" i="72" s="1"/>
  <c r="M274" i="72"/>
  <c r="M280" i="72" s="1"/>
  <c r="L274" i="72"/>
  <c r="K274" i="72"/>
  <c r="J274" i="72"/>
  <c r="I274" i="72"/>
  <c r="H274" i="72"/>
  <c r="G274" i="72"/>
  <c r="F274" i="72"/>
  <c r="R273" i="72"/>
  <c r="Q270" i="72"/>
  <c r="P270" i="72"/>
  <c r="O270" i="72"/>
  <c r="N270" i="72"/>
  <c r="M270" i="72"/>
  <c r="L270" i="72"/>
  <c r="K270" i="72"/>
  <c r="J270" i="72"/>
  <c r="I270" i="72"/>
  <c r="H270" i="72"/>
  <c r="G270" i="72"/>
  <c r="F270" i="72"/>
  <c r="Q269" i="72"/>
  <c r="P269" i="72"/>
  <c r="O269" i="72"/>
  <c r="N269" i="72"/>
  <c r="M269" i="72"/>
  <c r="L269" i="72"/>
  <c r="K269" i="72"/>
  <c r="J269" i="72"/>
  <c r="I269" i="72"/>
  <c r="H269" i="72"/>
  <c r="G269" i="72"/>
  <c r="F269" i="72"/>
  <c r="Q268" i="72"/>
  <c r="P268" i="72"/>
  <c r="O268" i="72"/>
  <c r="N268" i="72"/>
  <c r="M268" i="72"/>
  <c r="L268" i="72"/>
  <c r="H268" i="72"/>
  <c r="G268" i="72"/>
  <c r="F268" i="72"/>
  <c r="K267" i="72"/>
  <c r="J267" i="72"/>
  <c r="I267" i="72"/>
  <c r="Q266" i="72"/>
  <c r="P266" i="72"/>
  <c r="O266" i="72"/>
  <c r="N266" i="72"/>
  <c r="M266" i="72"/>
  <c r="L266" i="72"/>
  <c r="K266" i="72"/>
  <c r="J266" i="72"/>
  <c r="I266" i="72"/>
  <c r="H266" i="72"/>
  <c r="G266" i="72"/>
  <c r="F266" i="72"/>
  <c r="Q265" i="72"/>
  <c r="P265" i="72"/>
  <c r="P271" i="72" s="1"/>
  <c r="O265" i="72"/>
  <c r="O271" i="72" s="1"/>
  <c r="N265" i="72"/>
  <c r="M265" i="72"/>
  <c r="L265" i="72"/>
  <c r="L271" i="72" s="1"/>
  <c r="K265" i="72"/>
  <c r="J265" i="72"/>
  <c r="I265" i="72"/>
  <c r="H265" i="72"/>
  <c r="G265" i="72"/>
  <c r="F265" i="72"/>
  <c r="R264" i="72"/>
  <c r="Q261" i="72"/>
  <c r="P261" i="72"/>
  <c r="O261" i="72"/>
  <c r="N261" i="72"/>
  <c r="M261" i="72"/>
  <c r="L261" i="72"/>
  <c r="K261" i="72"/>
  <c r="J261" i="72"/>
  <c r="I261" i="72"/>
  <c r="H261" i="72"/>
  <c r="G261" i="72"/>
  <c r="F261" i="72"/>
  <c r="Q260" i="72"/>
  <c r="P260" i="72"/>
  <c r="O260" i="72"/>
  <c r="N260" i="72"/>
  <c r="M260" i="72"/>
  <c r="L260" i="72"/>
  <c r="K260" i="72"/>
  <c r="J260" i="72"/>
  <c r="I260" i="72"/>
  <c r="H260" i="72"/>
  <c r="G260" i="72"/>
  <c r="F260" i="72"/>
  <c r="Q259" i="72"/>
  <c r="P259" i="72"/>
  <c r="O259" i="72"/>
  <c r="N259" i="72"/>
  <c r="M259" i="72"/>
  <c r="L259" i="72"/>
  <c r="H259" i="72"/>
  <c r="G259" i="72"/>
  <c r="F259" i="72"/>
  <c r="K258" i="72"/>
  <c r="J258" i="72"/>
  <c r="I258" i="72"/>
  <c r="Q257" i="72"/>
  <c r="P257" i="72"/>
  <c r="O257" i="72"/>
  <c r="N257" i="72"/>
  <c r="M257" i="72"/>
  <c r="L257" i="72"/>
  <c r="K257" i="72"/>
  <c r="J257" i="72"/>
  <c r="I257" i="72"/>
  <c r="H257" i="72"/>
  <c r="G257" i="72"/>
  <c r="F257" i="72"/>
  <c r="Q256" i="72"/>
  <c r="Q262" i="72" s="1"/>
  <c r="P256" i="72"/>
  <c r="P262" i="72" s="1"/>
  <c r="O256" i="72"/>
  <c r="O262" i="72" s="1"/>
  <c r="N256" i="72"/>
  <c r="M256" i="72"/>
  <c r="M262" i="72" s="1"/>
  <c r="L256" i="72"/>
  <c r="L262" i="72" s="1"/>
  <c r="K256" i="72"/>
  <c r="J256" i="72"/>
  <c r="I256" i="72"/>
  <c r="H256" i="72"/>
  <c r="G256" i="72"/>
  <c r="F256" i="72"/>
  <c r="R255" i="72"/>
  <c r="Q252" i="72"/>
  <c r="P252" i="72"/>
  <c r="O252" i="72"/>
  <c r="N252" i="72"/>
  <c r="M252" i="72"/>
  <c r="L252" i="72"/>
  <c r="K252" i="72"/>
  <c r="J252" i="72"/>
  <c r="I252" i="72"/>
  <c r="H252" i="72"/>
  <c r="G252" i="72"/>
  <c r="F252" i="72"/>
  <c r="Q251" i="72"/>
  <c r="P251" i="72"/>
  <c r="O251" i="72"/>
  <c r="N251" i="72"/>
  <c r="M251" i="72"/>
  <c r="L251" i="72"/>
  <c r="K251" i="72"/>
  <c r="J251" i="72"/>
  <c r="I251" i="72"/>
  <c r="H251" i="72"/>
  <c r="G251" i="72"/>
  <c r="F251" i="72"/>
  <c r="Q250" i="72"/>
  <c r="P250" i="72"/>
  <c r="O250" i="72"/>
  <c r="N250" i="72"/>
  <c r="M250" i="72"/>
  <c r="L250" i="72"/>
  <c r="H250" i="72"/>
  <c r="G250" i="72"/>
  <c r="F250" i="72"/>
  <c r="K249" i="72"/>
  <c r="J249" i="72"/>
  <c r="I249" i="72"/>
  <c r="Q248" i="72"/>
  <c r="P248" i="72"/>
  <c r="O248" i="72"/>
  <c r="N248" i="72"/>
  <c r="M248" i="72"/>
  <c r="L248" i="72"/>
  <c r="K248" i="72"/>
  <c r="J248" i="72"/>
  <c r="I248" i="72"/>
  <c r="H248" i="72"/>
  <c r="G248" i="72"/>
  <c r="F248" i="72"/>
  <c r="Q247" i="72"/>
  <c r="Q253" i="72" s="1"/>
  <c r="P247" i="72"/>
  <c r="P253" i="72" s="1"/>
  <c r="O247" i="72"/>
  <c r="O253" i="72" s="1"/>
  <c r="N247" i="72"/>
  <c r="N253" i="72" s="1"/>
  <c r="M247" i="72"/>
  <c r="L247" i="72"/>
  <c r="L253" i="72" s="1"/>
  <c r="K247" i="72"/>
  <c r="J247" i="72"/>
  <c r="I247" i="72"/>
  <c r="H247" i="72"/>
  <c r="G247" i="72"/>
  <c r="F247" i="72"/>
  <c r="R246" i="72"/>
  <c r="Q243" i="72"/>
  <c r="P243" i="72"/>
  <c r="O243" i="72"/>
  <c r="N243" i="72"/>
  <c r="M243" i="72"/>
  <c r="L243" i="72"/>
  <c r="K243" i="72"/>
  <c r="J243" i="72"/>
  <c r="I243" i="72"/>
  <c r="H243" i="72"/>
  <c r="G243" i="72"/>
  <c r="F243" i="72"/>
  <c r="Q242" i="72"/>
  <c r="P242" i="72"/>
  <c r="O242" i="72"/>
  <c r="N242" i="72"/>
  <c r="M242" i="72"/>
  <c r="L242" i="72"/>
  <c r="K242" i="72"/>
  <c r="J242" i="72"/>
  <c r="I242" i="72"/>
  <c r="H242" i="72"/>
  <c r="G242" i="72"/>
  <c r="F242" i="72"/>
  <c r="Q241" i="72"/>
  <c r="P241" i="72"/>
  <c r="O241" i="72"/>
  <c r="N241" i="72"/>
  <c r="M241" i="72"/>
  <c r="L241" i="72"/>
  <c r="H241" i="72"/>
  <c r="G241" i="72"/>
  <c r="F241" i="72"/>
  <c r="K240" i="72"/>
  <c r="J240" i="72"/>
  <c r="I240" i="72"/>
  <c r="Q239" i="72"/>
  <c r="P239" i="72"/>
  <c r="O239" i="72"/>
  <c r="N239" i="72"/>
  <c r="M239" i="72"/>
  <c r="L239" i="72"/>
  <c r="K239" i="72"/>
  <c r="J239" i="72"/>
  <c r="I239" i="72"/>
  <c r="H239" i="72"/>
  <c r="G239" i="72"/>
  <c r="F239" i="72"/>
  <c r="Q238" i="72"/>
  <c r="Q244" i="72" s="1"/>
  <c r="P238" i="72"/>
  <c r="O238" i="72"/>
  <c r="O244" i="72" s="1"/>
  <c r="N238" i="72"/>
  <c r="N244" i="72" s="1"/>
  <c r="M238" i="72"/>
  <c r="M244" i="72" s="1"/>
  <c r="L238" i="72"/>
  <c r="K238" i="72"/>
  <c r="J238" i="72"/>
  <c r="I238" i="72"/>
  <c r="H238" i="72"/>
  <c r="G238" i="72"/>
  <c r="F238" i="72"/>
  <c r="R237" i="72"/>
  <c r="Q234" i="72"/>
  <c r="P234" i="72"/>
  <c r="O234" i="72"/>
  <c r="N234" i="72"/>
  <c r="M234" i="72"/>
  <c r="L234" i="72"/>
  <c r="K234" i="72"/>
  <c r="J234" i="72"/>
  <c r="I234" i="72"/>
  <c r="H234" i="72"/>
  <c r="G234" i="72"/>
  <c r="F234" i="72"/>
  <c r="Q233" i="72"/>
  <c r="P233" i="72"/>
  <c r="O233" i="72"/>
  <c r="N233" i="72"/>
  <c r="M233" i="72"/>
  <c r="L233" i="72"/>
  <c r="K233" i="72"/>
  <c r="J233" i="72"/>
  <c r="I233" i="72"/>
  <c r="H233" i="72"/>
  <c r="G233" i="72"/>
  <c r="F233" i="72"/>
  <c r="Q232" i="72"/>
  <c r="P232" i="72"/>
  <c r="O232" i="72"/>
  <c r="N232" i="72"/>
  <c r="M232" i="72"/>
  <c r="L232" i="72"/>
  <c r="H232" i="72"/>
  <c r="G232" i="72"/>
  <c r="F232" i="72"/>
  <c r="K231" i="72"/>
  <c r="J231" i="72"/>
  <c r="I231" i="72"/>
  <c r="Q230" i="72"/>
  <c r="P230" i="72"/>
  <c r="O230" i="72"/>
  <c r="N230" i="72"/>
  <c r="M230" i="72"/>
  <c r="L230" i="72"/>
  <c r="K230" i="72"/>
  <c r="J230" i="72"/>
  <c r="I230" i="72"/>
  <c r="H230" i="72"/>
  <c r="G230" i="72"/>
  <c r="F230" i="72"/>
  <c r="Q229" i="72"/>
  <c r="P229" i="72"/>
  <c r="P235" i="72" s="1"/>
  <c r="O229" i="72"/>
  <c r="O235" i="72" s="1"/>
  <c r="N229" i="72"/>
  <c r="N235" i="72" s="1"/>
  <c r="M229" i="72"/>
  <c r="L229" i="72"/>
  <c r="K229" i="72"/>
  <c r="J229" i="72"/>
  <c r="I229" i="72"/>
  <c r="H229" i="72"/>
  <c r="G229" i="72"/>
  <c r="F229" i="72"/>
  <c r="R228" i="72"/>
  <c r="Q225" i="72"/>
  <c r="P225" i="72"/>
  <c r="O225" i="72"/>
  <c r="N225" i="72"/>
  <c r="M225" i="72"/>
  <c r="L225" i="72"/>
  <c r="K225" i="72"/>
  <c r="J225" i="72"/>
  <c r="I225" i="72"/>
  <c r="H225" i="72"/>
  <c r="G225" i="72"/>
  <c r="F225" i="72"/>
  <c r="Q224" i="72"/>
  <c r="P224" i="72"/>
  <c r="O224" i="72"/>
  <c r="N224" i="72"/>
  <c r="M224" i="72"/>
  <c r="L224" i="72"/>
  <c r="K224" i="72"/>
  <c r="J224" i="72"/>
  <c r="I224" i="72"/>
  <c r="H224" i="72"/>
  <c r="G224" i="72"/>
  <c r="F224" i="72"/>
  <c r="Q223" i="72"/>
  <c r="P223" i="72"/>
  <c r="O223" i="72"/>
  <c r="N223" i="72"/>
  <c r="M223" i="72"/>
  <c r="L223" i="72"/>
  <c r="H223" i="72"/>
  <c r="G223" i="72"/>
  <c r="F223" i="72"/>
  <c r="K222" i="72"/>
  <c r="J222" i="72"/>
  <c r="I222" i="72"/>
  <c r="Q221" i="72"/>
  <c r="P221" i="72"/>
  <c r="O221" i="72"/>
  <c r="N221" i="72"/>
  <c r="M221" i="72"/>
  <c r="L221" i="72"/>
  <c r="K221" i="72"/>
  <c r="J221" i="72"/>
  <c r="I221" i="72"/>
  <c r="H221" i="72"/>
  <c r="G221" i="72"/>
  <c r="F221" i="72"/>
  <c r="Q220" i="72"/>
  <c r="Q226" i="72" s="1"/>
  <c r="P220" i="72"/>
  <c r="P226" i="72" s="1"/>
  <c r="O220" i="72"/>
  <c r="O226" i="72" s="1"/>
  <c r="N220" i="72"/>
  <c r="N226" i="72" s="1"/>
  <c r="M220" i="72"/>
  <c r="M226" i="72" s="1"/>
  <c r="L220" i="72"/>
  <c r="L226" i="72" s="1"/>
  <c r="K220" i="72"/>
  <c r="J220" i="72"/>
  <c r="I220" i="72"/>
  <c r="H220" i="72"/>
  <c r="G220" i="72"/>
  <c r="F220" i="72"/>
  <c r="R219" i="72"/>
  <c r="Q216" i="72"/>
  <c r="P216" i="72"/>
  <c r="O216" i="72"/>
  <c r="N216" i="72"/>
  <c r="M216" i="72"/>
  <c r="L216" i="72"/>
  <c r="K216" i="72"/>
  <c r="J216" i="72"/>
  <c r="I216" i="72"/>
  <c r="H216" i="72"/>
  <c r="G216" i="72"/>
  <c r="F216" i="72"/>
  <c r="Q215" i="72"/>
  <c r="P215" i="72"/>
  <c r="O215" i="72"/>
  <c r="N215" i="72"/>
  <c r="M215" i="72"/>
  <c r="L215" i="72"/>
  <c r="K215" i="72"/>
  <c r="J215" i="72"/>
  <c r="I215" i="72"/>
  <c r="H215" i="72"/>
  <c r="G215" i="72"/>
  <c r="F215" i="72"/>
  <c r="Q214" i="72"/>
  <c r="P214" i="72"/>
  <c r="O214" i="72"/>
  <c r="N214" i="72"/>
  <c r="M214" i="72"/>
  <c r="L214" i="72"/>
  <c r="H214" i="72"/>
  <c r="G214" i="72"/>
  <c r="F214" i="72"/>
  <c r="K213" i="72"/>
  <c r="J213" i="72"/>
  <c r="I213" i="72"/>
  <c r="Q212" i="72"/>
  <c r="P212" i="72"/>
  <c r="O212" i="72"/>
  <c r="N212" i="72"/>
  <c r="M212" i="72"/>
  <c r="L212" i="72"/>
  <c r="K212" i="72"/>
  <c r="J212" i="72"/>
  <c r="I212" i="72"/>
  <c r="H212" i="72"/>
  <c r="G212" i="72"/>
  <c r="F212" i="72"/>
  <c r="Q211" i="72"/>
  <c r="Q217" i="72" s="1"/>
  <c r="P211" i="72"/>
  <c r="P217" i="72" s="1"/>
  <c r="O211" i="72"/>
  <c r="O217" i="72" s="1"/>
  <c r="N211" i="72"/>
  <c r="N217" i="72" s="1"/>
  <c r="M211" i="72"/>
  <c r="M217" i="72" s="1"/>
  <c r="L211" i="72"/>
  <c r="L217" i="72" s="1"/>
  <c r="K211" i="72"/>
  <c r="J211" i="72"/>
  <c r="I211" i="72"/>
  <c r="H211" i="72"/>
  <c r="G211" i="72"/>
  <c r="F211" i="72"/>
  <c r="R210" i="72"/>
  <c r="Q207" i="72"/>
  <c r="P207" i="72"/>
  <c r="O207" i="72"/>
  <c r="N207" i="72"/>
  <c r="M207" i="72"/>
  <c r="L207" i="72"/>
  <c r="K207" i="72"/>
  <c r="J207" i="72"/>
  <c r="I207" i="72"/>
  <c r="H207" i="72"/>
  <c r="G207" i="72"/>
  <c r="F207" i="72"/>
  <c r="Q206" i="72"/>
  <c r="P206" i="72"/>
  <c r="O206" i="72"/>
  <c r="N206" i="72"/>
  <c r="M206" i="72"/>
  <c r="L206" i="72"/>
  <c r="K206" i="72"/>
  <c r="J206" i="72"/>
  <c r="I206" i="72"/>
  <c r="H206" i="72"/>
  <c r="G206" i="72"/>
  <c r="F206" i="72"/>
  <c r="Q205" i="72"/>
  <c r="P205" i="72"/>
  <c r="O205" i="72"/>
  <c r="N205" i="72"/>
  <c r="M205" i="72"/>
  <c r="L205" i="72"/>
  <c r="H205" i="72"/>
  <c r="G205" i="72"/>
  <c r="F205" i="72"/>
  <c r="K204" i="72"/>
  <c r="J204" i="72"/>
  <c r="I204" i="72"/>
  <c r="Q203" i="72"/>
  <c r="P203" i="72"/>
  <c r="O203" i="72"/>
  <c r="N203" i="72"/>
  <c r="M203" i="72"/>
  <c r="L203" i="72"/>
  <c r="K203" i="72"/>
  <c r="J203" i="72"/>
  <c r="I203" i="72"/>
  <c r="H203" i="72"/>
  <c r="G203" i="72"/>
  <c r="F203" i="72"/>
  <c r="Q202" i="72"/>
  <c r="Q208" i="72" s="1"/>
  <c r="P202" i="72"/>
  <c r="O202" i="72"/>
  <c r="O208" i="72" s="1"/>
  <c r="N202" i="72"/>
  <c r="N208" i="72" s="1"/>
  <c r="M202" i="72"/>
  <c r="M208" i="72" s="1"/>
  <c r="L202" i="72"/>
  <c r="K202" i="72"/>
  <c r="J202" i="72"/>
  <c r="I202" i="72"/>
  <c r="H202" i="72"/>
  <c r="G202" i="72"/>
  <c r="F202" i="72"/>
  <c r="R201" i="72"/>
  <c r="Q198" i="72"/>
  <c r="P198" i="72"/>
  <c r="O198" i="72"/>
  <c r="N198" i="72"/>
  <c r="M198" i="72"/>
  <c r="L198" i="72"/>
  <c r="K198" i="72"/>
  <c r="J198" i="72"/>
  <c r="I198" i="72"/>
  <c r="H198" i="72"/>
  <c r="G198" i="72"/>
  <c r="F198" i="72"/>
  <c r="Q197" i="72"/>
  <c r="P197" i="72"/>
  <c r="O197" i="72"/>
  <c r="N197" i="72"/>
  <c r="M197" i="72"/>
  <c r="L197" i="72"/>
  <c r="K197" i="72"/>
  <c r="J197" i="72"/>
  <c r="I197" i="72"/>
  <c r="H197" i="72"/>
  <c r="G197" i="72"/>
  <c r="F197" i="72"/>
  <c r="Q196" i="72"/>
  <c r="P196" i="72"/>
  <c r="O196" i="72"/>
  <c r="N196" i="72"/>
  <c r="M196" i="72"/>
  <c r="L196" i="72"/>
  <c r="H196" i="72"/>
  <c r="G196" i="72"/>
  <c r="F196" i="72"/>
  <c r="K195" i="72"/>
  <c r="J195" i="72"/>
  <c r="I195" i="72"/>
  <c r="Q194" i="72"/>
  <c r="P194" i="72"/>
  <c r="O194" i="72"/>
  <c r="N194" i="72"/>
  <c r="M194" i="72"/>
  <c r="L194" i="72"/>
  <c r="K194" i="72"/>
  <c r="J194" i="72"/>
  <c r="I194" i="72"/>
  <c r="H194" i="72"/>
  <c r="G194" i="72"/>
  <c r="F194" i="72"/>
  <c r="Q193" i="72"/>
  <c r="P193" i="72"/>
  <c r="O193" i="72"/>
  <c r="O199" i="72" s="1"/>
  <c r="N193" i="72"/>
  <c r="N199" i="72" s="1"/>
  <c r="M193" i="72"/>
  <c r="L193" i="72"/>
  <c r="K193" i="72"/>
  <c r="J193" i="72"/>
  <c r="I193" i="72"/>
  <c r="H193" i="72"/>
  <c r="G193" i="72"/>
  <c r="F193" i="72"/>
  <c r="R192" i="72"/>
  <c r="Q189" i="72"/>
  <c r="P189" i="72"/>
  <c r="O189" i="72"/>
  <c r="N189" i="72"/>
  <c r="M189" i="72"/>
  <c r="L189" i="72"/>
  <c r="K189" i="72"/>
  <c r="J189" i="72"/>
  <c r="I189" i="72"/>
  <c r="H189" i="72"/>
  <c r="G189" i="72"/>
  <c r="F189" i="72"/>
  <c r="Q188" i="72"/>
  <c r="P188" i="72"/>
  <c r="O188" i="72"/>
  <c r="N188" i="72"/>
  <c r="M188" i="72"/>
  <c r="L188" i="72"/>
  <c r="K188" i="72"/>
  <c r="J188" i="72"/>
  <c r="I188" i="72"/>
  <c r="H188" i="72"/>
  <c r="G188" i="72"/>
  <c r="F188" i="72"/>
  <c r="Q187" i="72"/>
  <c r="P187" i="72"/>
  <c r="O187" i="72"/>
  <c r="N187" i="72"/>
  <c r="M187" i="72"/>
  <c r="L187" i="72"/>
  <c r="H187" i="72"/>
  <c r="G187" i="72"/>
  <c r="F187" i="72"/>
  <c r="K186" i="72"/>
  <c r="J186" i="72"/>
  <c r="I186" i="72"/>
  <c r="Q185" i="72"/>
  <c r="P185" i="72"/>
  <c r="O185" i="72"/>
  <c r="N185" i="72"/>
  <c r="M185" i="72"/>
  <c r="L185" i="72"/>
  <c r="K185" i="72"/>
  <c r="J185" i="72"/>
  <c r="I185" i="72"/>
  <c r="H185" i="72"/>
  <c r="G185" i="72"/>
  <c r="F185" i="72"/>
  <c r="Q184" i="72"/>
  <c r="P184" i="72"/>
  <c r="P190" i="72" s="1"/>
  <c r="O184" i="72"/>
  <c r="O190" i="72" s="1"/>
  <c r="N184" i="72"/>
  <c r="M184" i="72"/>
  <c r="M190" i="72" s="1"/>
  <c r="L184" i="72"/>
  <c r="L190" i="72" s="1"/>
  <c r="K184" i="72"/>
  <c r="J184" i="72"/>
  <c r="I184" i="72"/>
  <c r="H184" i="72"/>
  <c r="G184" i="72"/>
  <c r="F184" i="72"/>
  <c r="R183" i="72"/>
  <c r="Q180" i="72"/>
  <c r="P180" i="72"/>
  <c r="O180" i="72"/>
  <c r="N180" i="72"/>
  <c r="M180" i="72"/>
  <c r="L180" i="72"/>
  <c r="K180" i="72"/>
  <c r="J180" i="72"/>
  <c r="I180" i="72"/>
  <c r="H180" i="72"/>
  <c r="G180" i="72"/>
  <c r="F180" i="72"/>
  <c r="Q179" i="72"/>
  <c r="P179" i="72"/>
  <c r="O179" i="72"/>
  <c r="N179" i="72"/>
  <c r="M179" i="72"/>
  <c r="L179" i="72"/>
  <c r="K179" i="72"/>
  <c r="J179" i="72"/>
  <c r="I179" i="72"/>
  <c r="H179" i="72"/>
  <c r="G179" i="72"/>
  <c r="F179" i="72"/>
  <c r="Q178" i="72"/>
  <c r="P178" i="72"/>
  <c r="O178" i="72"/>
  <c r="N178" i="72"/>
  <c r="M178" i="72"/>
  <c r="L178" i="72"/>
  <c r="H178" i="72"/>
  <c r="G178" i="72"/>
  <c r="F178" i="72"/>
  <c r="K177" i="72"/>
  <c r="J177" i="72"/>
  <c r="I177" i="72"/>
  <c r="Q176" i="72"/>
  <c r="P176" i="72"/>
  <c r="O176" i="72"/>
  <c r="N176" i="72"/>
  <c r="M176" i="72"/>
  <c r="L176" i="72"/>
  <c r="K176" i="72"/>
  <c r="J176" i="72"/>
  <c r="I176" i="72"/>
  <c r="H176" i="72"/>
  <c r="G176" i="72"/>
  <c r="F176" i="72"/>
  <c r="Q175" i="72"/>
  <c r="P175" i="72"/>
  <c r="O175" i="72"/>
  <c r="N175" i="72"/>
  <c r="M175" i="72"/>
  <c r="L175" i="72"/>
  <c r="K175" i="72"/>
  <c r="J175" i="72"/>
  <c r="I175" i="72"/>
  <c r="H175" i="72"/>
  <c r="G175" i="72"/>
  <c r="F175" i="72"/>
  <c r="R174" i="72"/>
  <c r="Q171" i="72"/>
  <c r="P171" i="72"/>
  <c r="O171" i="72"/>
  <c r="N171" i="72"/>
  <c r="M171" i="72"/>
  <c r="L171" i="72"/>
  <c r="K171" i="72"/>
  <c r="J171" i="72"/>
  <c r="I171" i="72"/>
  <c r="H171" i="72"/>
  <c r="G171" i="72"/>
  <c r="F171" i="72"/>
  <c r="Q170" i="72"/>
  <c r="P170" i="72"/>
  <c r="O170" i="72"/>
  <c r="N170" i="72"/>
  <c r="M170" i="72"/>
  <c r="L170" i="72"/>
  <c r="K170" i="72"/>
  <c r="J170" i="72"/>
  <c r="I170" i="72"/>
  <c r="H170" i="72"/>
  <c r="G170" i="72"/>
  <c r="F170" i="72"/>
  <c r="Q169" i="72"/>
  <c r="P169" i="72"/>
  <c r="O169" i="72"/>
  <c r="N169" i="72"/>
  <c r="M169" i="72"/>
  <c r="L169" i="72"/>
  <c r="H169" i="72"/>
  <c r="G169" i="72"/>
  <c r="F169" i="72"/>
  <c r="K168" i="72"/>
  <c r="J168" i="72"/>
  <c r="I168" i="72"/>
  <c r="Q167" i="72"/>
  <c r="P167" i="72"/>
  <c r="O167" i="72"/>
  <c r="N167" i="72"/>
  <c r="M167" i="72"/>
  <c r="L167" i="72"/>
  <c r="K167" i="72"/>
  <c r="J167" i="72"/>
  <c r="I167" i="72"/>
  <c r="H167" i="72"/>
  <c r="G167" i="72"/>
  <c r="F167" i="72"/>
  <c r="Q166" i="72"/>
  <c r="Q172" i="72" s="1"/>
  <c r="P166" i="72"/>
  <c r="P172" i="72" s="1"/>
  <c r="O166" i="72"/>
  <c r="N166" i="72"/>
  <c r="M166" i="72"/>
  <c r="M172" i="72" s="1"/>
  <c r="L166" i="72"/>
  <c r="L172" i="72" s="1"/>
  <c r="K166" i="72"/>
  <c r="J166" i="72"/>
  <c r="I166" i="72"/>
  <c r="H166" i="72"/>
  <c r="G166" i="72"/>
  <c r="F166" i="72"/>
  <c r="R165" i="72"/>
  <c r="Q162" i="72"/>
  <c r="P162" i="72"/>
  <c r="O162" i="72"/>
  <c r="N162" i="72"/>
  <c r="M162" i="72"/>
  <c r="L162" i="72"/>
  <c r="K162" i="72"/>
  <c r="J162" i="72"/>
  <c r="I162" i="72"/>
  <c r="H162" i="72"/>
  <c r="G162" i="72"/>
  <c r="F162" i="72"/>
  <c r="Q161" i="72"/>
  <c r="P161" i="72"/>
  <c r="O161" i="72"/>
  <c r="N161" i="72"/>
  <c r="M161" i="72"/>
  <c r="L161" i="72"/>
  <c r="K161" i="72"/>
  <c r="J161" i="72"/>
  <c r="I161" i="72"/>
  <c r="H161" i="72"/>
  <c r="G161" i="72"/>
  <c r="F161" i="72"/>
  <c r="Q160" i="72"/>
  <c r="P160" i="72"/>
  <c r="O160" i="72"/>
  <c r="N160" i="72"/>
  <c r="M160" i="72"/>
  <c r="L160" i="72"/>
  <c r="H160" i="72"/>
  <c r="G160" i="72"/>
  <c r="F160" i="72"/>
  <c r="K159" i="72"/>
  <c r="J159" i="72"/>
  <c r="I159" i="72"/>
  <c r="Q158" i="72"/>
  <c r="P158" i="72"/>
  <c r="O158" i="72"/>
  <c r="N158" i="72"/>
  <c r="M158" i="72"/>
  <c r="L158" i="72"/>
  <c r="K158" i="72"/>
  <c r="J158" i="72"/>
  <c r="I158" i="72"/>
  <c r="H158" i="72"/>
  <c r="G158" i="72"/>
  <c r="F158" i="72"/>
  <c r="Q157" i="72"/>
  <c r="Q163" i="72" s="1"/>
  <c r="P157" i="72"/>
  <c r="P163" i="72" s="1"/>
  <c r="O157" i="72"/>
  <c r="O163" i="72" s="1"/>
  <c r="N157" i="72"/>
  <c r="N163" i="72" s="1"/>
  <c r="M157" i="72"/>
  <c r="M163" i="72" s="1"/>
  <c r="L157" i="72"/>
  <c r="L163" i="72" s="1"/>
  <c r="K157" i="72"/>
  <c r="J157" i="72"/>
  <c r="I157" i="72"/>
  <c r="H157" i="72"/>
  <c r="G157" i="72"/>
  <c r="F157" i="72"/>
  <c r="R156" i="72"/>
  <c r="Q153" i="72"/>
  <c r="P153" i="72"/>
  <c r="O153" i="72"/>
  <c r="N153" i="72"/>
  <c r="M153" i="72"/>
  <c r="L153" i="72"/>
  <c r="K153" i="72"/>
  <c r="J153" i="72"/>
  <c r="I153" i="72"/>
  <c r="H153" i="72"/>
  <c r="G153" i="72"/>
  <c r="F153" i="72"/>
  <c r="Q152" i="72"/>
  <c r="P152" i="72"/>
  <c r="O152" i="72"/>
  <c r="N152" i="72"/>
  <c r="M152" i="72"/>
  <c r="L152" i="72"/>
  <c r="K152" i="72"/>
  <c r="J152" i="72"/>
  <c r="I152" i="72"/>
  <c r="H152" i="72"/>
  <c r="G152" i="72"/>
  <c r="F152" i="72"/>
  <c r="Q151" i="72"/>
  <c r="P151" i="72"/>
  <c r="O151" i="72"/>
  <c r="N151" i="72"/>
  <c r="M151" i="72"/>
  <c r="L151" i="72"/>
  <c r="H151" i="72"/>
  <c r="G151" i="72"/>
  <c r="F151" i="72"/>
  <c r="K150" i="72"/>
  <c r="J150" i="72"/>
  <c r="I150" i="72"/>
  <c r="Q149" i="72"/>
  <c r="P149" i="72"/>
  <c r="O149" i="72"/>
  <c r="N149" i="72"/>
  <c r="M149" i="72"/>
  <c r="L149" i="72"/>
  <c r="K149" i="72"/>
  <c r="J149" i="72"/>
  <c r="I149" i="72"/>
  <c r="H149" i="72"/>
  <c r="G149" i="72"/>
  <c r="F149" i="72"/>
  <c r="Q148" i="72"/>
  <c r="Q154" i="72" s="1"/>
  <c r="P148" i="72"/>
  <c r="P154" i="72" s="1"/>
  <c r="O148" i="72"/>
  <c r="N148" i="72"/>
  <c r="N154" i="72" s="1"/>
  <c r="M148" i="72"/>
  <c r="M154" i="72" s="1"/>
  <c r="L148" i="72"/>
  <c r="L154" i="72" s="1"/>
  <c r="K148" i="72"/>
  <c r="J148" i="72"/>
  <c r="I148" i="72"/>
  <c r="H148" i="72"/>
  <c r="G148" i="72"/>
  <c r="F148" i="72"/>
  <c r="R147" i="72"/>
  <c r="Q144" i="72"/>
  <c r="P144" i="72"/>
  <c r="O144" i="72"/>
  <c r="N144" i="72"/>
  <c r="M144" i="72"/>
  <c r="L144" i="72"/>
  <c r="K144" i="72"/>
  <c r="J144" i="72"/>
  <c r="I144" i="72"/>
  <c r="H144" i="72"/>
  <c r="G144" i="72"/>
  <c r="F144" i="72"/>
  <c r="Q143" i="72"/>
  <c r="P143" i="72"/>
  <c r="O143" i="72"/>
  <c r="N143" i="72"/>
  <c r="M143" i="72"/>
  <c r="L143" i="72"/>
  <c r="K143" i="72"/>
  <c r="J143" i="72"/>
  <c r="I143" i="72"/>
  <c r="H143" i="72"/>
  <c r="G143" i="72"/>
  <c r="F143" i="72"/>
  <c r="Q142" i="72"/>
  <c r="P142" i="72"/>
  <c r="O142" i="72"/>
  <c r="N142" i="72"/>
  <c r="M142" i="72"/>
  <c r="L142" i="72"/>
  <c r="H142" i="72"/>
  <c r="G142" i="72"/>
  <c r="F142" i="72"/>
  <c r="K141" i="72"/>
  <c r="J141" i="72"/>
  <c r="I141" i="72"/>
  <c r="Q140" i="72"/>
  <c r="P140" i="72"/>
  <c r="O140" i="72"/>
  <c r="N140" i="72"/>
  <c r="M140" i="72"/>
  <c r="L140" i="72"/>
  <c r="K140" i="72"/>
  <c r="J140" i="72"/>
  <c r="I140" i="72"/>
  <c r="H140" i="72"/>
  <c r="G140" i="72"/>
  <c r="F140" i="72"/>
  <c r="Q139" i="72"/>
  <c r="Q145" i="72" s="1"/>
  <c r="P139" i="72"/>
  <c r="P145" i="72" s="1"/>
  <c r="O139" i="72"/>
  <c r="O145" i="72" s="1"/>
  <c r="N139" i="72"/>
  <c r="N145" i="72" s="1"/>
  <c r="M139" i="72"/>
  <c r="M145" i="72" s="1"/>
  <c r="L139" i="72"/>
  <c r="L145" i="72" s="1"/>
  <c r="K139" i="72"/>
  <c r="J139" i="72"/>
  <c r="I139" i="72"/>
  <c r="H139" i="72"/>
  <c r="G139" i="72"/>
  <c r="F139" i="72"/>
  <c r="R138" i="72"/>
  <c r="Q135" i="72"/>
  <c r="P135" i="72"/>
  <c r="O135" i="72"/>
  <c r="N135" i="72"/>
  <c r="M135" i="72"/>
  <c r="L135" i="72"/>
  <c r="K135" i="72"/>
  <c r="J135" i="72"/>
  <c r="I135" i="72"/>
  <c r="H135" i="72"/>
  <c r="G135" i="72"/>
  <c r="F135" i="72"/>
  <c r="Q134" i="72"/>
  <c r="P134" i="72"/>
  <c r="O134" i="72"/>
  <c r="N134" i="72"/>
  <c r="M134" i="72"/>
  <c r="L134" i="72"/>
  <c r="K134" i="72"/>
  <c r="J134" i="72"/>
  <c r="I134" i="72"/>
  <c r="H134" i="72"/>
  <c r="G134" i="72"/>
  <c r="F134" i="72"/>
  <c r="Q133" i="72"/>
  <c r="P133" i="72"/>
  <c r="O133" i="72"/>
  <c r="N133" i="72"/>
  <c r="M133" i="72"/>
  <c r="L133" i="72"/>
  <c r="H133" i="72"/>
  <c r="G133" i="72"/>
  <c r="F133" i="72"/>
  <c r="K132" i="72"/>
  <c r="J132" i="72"/>
  <c r="I132" i="72"/>
  <c r="Q131" i="72"/>
  <c r="P131" i="72"/>
  <c r="O131" i="72"/>
  <c r="N131" i="72"/>
  <c r="M131" i="72"/>
  <c r="L131" i="72"/>
  <c r="K131" i="72"/>
  <c r="J131" i="72"/>
  <c r="I131" i="72"/>
  <c r="H131" i="72"/>
  <c r="G131" i="72"/>
  <c r="F131" i="72"/>
  <c r="Q130" i="72"/>
  <c r="Q136" i="72" s="1"/>
  <c r="P130" i="72"/>
  <c r="P136" i="72" s="1"/>
  <c r="O130" i="72"/>
  <c r="O136" i="72" s="1"/>
  <c r="N130" i="72"/>
  <c r="N136" i="72" s="1"/>
  <c r="M130" i="72"/>
  <c r="M136" i="72" s="1"/>
  <c r="L130" i="72"/>
  <c r="K130" i="72"/>
  <c r="J130" i="72"/>
  <c r="I130" i="72"/>
  <c r="H130" i="72"/>
  <c r="G130" i="72"/>
  <c r="F130" i="72"/>
  <c r="R129" i="72"/>
  <c r="Q126" i="72"/>
  <c r="P126" i="72"/>
  <c r="O126" i="72"/>
  <c r="N126" i="72"/>
  <c r="M126" i="72"/>
  <c r="L126" i="72"/>
  <c r="K126" i="72"/>
  <c r="J126" i="72"/>
  <c r="I126" i="72"/>
  <c r="H126" i="72"/>
  <c r="G126" i="72"/>
  <c r="F126" i="72"/>
  <c r="Q125" i="72"/>
  <c r="P125" i="72"/>
  <c r="O125" i="72"/>
  <c r="N125" i="72"/>
  <c r="M125" i="72"/>
  <c r="L125" i="72"/>
  <c r="K125" i="72"/>
  <c r="J125" i="72"/>
  <c r="I125" i="72"/>
  <c r="H125" i="72"/>
  <c r="G125" i="72"/>
  <c r="F125" i="72"/>
  <c r="Q124" i="72"/>
  <c r="P124" i="72"/>
  <c r="O124" i="72"/>
  <c r="N124" i="72"/>
  <c r="M124" i="72"/>
  <c r="L124" i="72"/>
  <c r="H124" i="72"/>
  <c r="G124" i="72"/>
  <c r="F124" i="72"/>
  <c r="K123" i="72"/>
  <c r="J123" i="72"/>
  <c r="I123" i="72"/>
  <c r="Q122" i="72"/>
  <c r="P122" i="72"/>
  <c r="O122" i="72"/>
  <c r="N122" i="72"/>
  <c r="M122" i="72"/>
  <c r="L122" i="72"/>
  <c r="K122" i="72"/>
  <c r="J122" i="72"/>
  <c r="I122" i="72"/>
  <c r="H122" i="72"/>
  <c r="G122" i="72"/>
  <c r="F122" i="72"/>
  <c r="Q121" i="72"/>
  <c r="Q127" i="72" s="1"/>
  <c r="P121" i="72"/>
  <c r="P127" i="72" s="1"/>
  <c r="O121" i="72"/>
  <c r="O127" i="72" s="1"/>
  <c r="N121" i="72"/>
  <c r="N127" i="72" s="1"/>
  <c r="M121" i="72"/>
  <c r="M127" i="72" s="1"/>
  <c r="L121" i="72"/>
  <c r="L127" i="72" s="1"/>
  <c r="K121" i="72"/>
  <c r="J121" i="72"/>
  <c r="I121" i="72"/>
  <c r="H121" i="72"/>
  <c r="G121" i="72"/>
  <c r="F121" i="72"/>
  <c r="R120" i="72"/>
  <c r="Q117" i="72"/>
  <c r="P117" i="72"/>
  <c r="O117" i="72"/>
  <c r="N117" i="72"/>
  <c r="M117" i="72"/>
  <c r="L117" i="72"/>
  <c r="K117" i="72"/>
  <c r="J117" i="72"/>
  <c r="I117" i="72"/>
  <c r="H117" i="72"/>
  <c r="G117" i="72"/>
  <c r="F117" i="72"/>
  <c r="Q116" i="72"/>
  <c r="P116" i="72"/>
  <c r="O116" i="72"/>
  <c r="N116" i="72"/>
  <c r="M116" i="72"/>
  <c r="L116" i="72"/>
  <c r="K116" i="72"/>
  <c r="J116" i="72"/>
  <c r="I116" i="72"/>
  <c r="H116" i="72"/>
  <c r="G116" i="72"/>
  <c r="F116" i="72"/>
  <c r="Q115" i="72"/>
  <c r="P115" i="72"/>
  <c r="O115" i="72"/>
  <c r="N115" i="72"/>
  <c r="M115" i="72"/>
  <c r="L115" i="72"/>
  <c r="H115" i="72"/>
  <c r="G115" i="72"/>
  <c r="F115" i="72"/>
  <c r="K114" i="72"/>
  <c r="J114" i="72"/>
  <c r="I114" i="72"/>
  <c r="Q113" i="72"/>
  <c r="P113" i="72"/>
  <c r="O113" i="72"/>
  <c r="N113" i="72"/>
  <c r="M113" i="72"/>
  <c r="L113" i="72"/>
  <c r="K113" i="72"/>
  <c r="J113" i="72"/>
  <c r="I113" i="72"/>
  <c r="H113" i="72"/>
  <c r="G113" i="72"/>
  <c r="F113" i="72"/>
  <c r="Q112" i="72"/>
  <c r="P112" i="72"/>
  <c r="P118" i="72" s="1"/>
  <c r="O112" i="72"/>
  <c r="O118" i="72" s="1"/>
  <c r="N112" i="72"/>
  <c r="N118" i="72" s="1"/>
  <c r="M112" i="72"/>
  <c r="M118" i="72" s="1"/>
  <c r="L112" i="72"/>
  <c r="L118" i="72" s="1"/>
  <c r="K112" i="72"/>
  <c r="K118" i="72" s="1"/>
  <c r="J112" i="72"/>
  <c r="I112" i="72"/>
  <c r="H112" i="72"/>
  <c r="G112" i="72"/>
  <c r="F112" i="72"/>
  <c r="R111" i="72"/>
  <c r="Q108" i="72"/>
  <c r="P108" i="72"/>
  <c r="O108" i="72"/>
  <c r="N108" i="72"/>
  <c r="M108" i="72"/>
  <c r="L108" i="72"/>
  <c r="K108" i="72"/>
  <c r="J108" i="72"/>
  <c r="I108" i="72"/>
  <c r="H108" i="72"/>
  <c r="G108" i="72"/>
  <c r="F108" i="72"/>
  <c r="Q107" i="72"/>
  <c r="P107" i="72"/>
  <c r="O107" i="72"/>
  <c r="N107" i="72"/>
  <c r="M107" i="72"/>
  <c r="L107" i="72"/>
  <c r="K107" i="72"/>
  <c r="J107" i="72"/>
  <c r="I107" i="72"/>
  <c r="H107" i="72"/>
  <c r="G107" i="72"/>
  <c r="F107" i="72"/>
  <c r="Q106" i="72"/>
  <c r="P106" i="72"/>
  <c r="O106" i="72"/>
  <c r="N106" i="72"/>
  <c r="M106" i="72"/>
  <c r="L106" i="72"/>
  <c r="H106" i="72"/>
  <c r="G106" i="72"/>
  <c r="F106" i="72"/>
  <c r="K105" i="72"/>
  <c r="J105" i="72"/>
  <c r="I105" i="72"/>
  <c r="Q104" i="72"/>
  <c r="P104" i="72"/>
  <c r="O104" i="72"/>
  <c r="N104" i="72"/>
  <c r="M104" i="72"/>
  <c r="L104" i="72"/>
  <c r="K104" i="72"/>
  <c r="J104" i="72"/>
  <c r="I104" i="72"/>
  <c r="H104" i="72"/>
  <c r="G104" i="72"/>
  <c r="F104" i="72"/>
  <c r="Q103" i="72"/>
  <c r="P103" i="72"/>
  <c r="P109" i="72" s="1"/>
  <c r="O103" i="72"/>
  <c r="O109" i="72" s="1"/>
  <c r="N103" i="72"/>
  <c r="N109" i="72" s="1"/>
  <c r="M103" i="72"/>
  <c r="M109" i="72" s="1"/>
  <c r="L103" i="72"/>
  <c r="L109" i="72" s="1"/>
  <c r="K103" i="72"/>
  <c r="J103" i="72"/>
  <c r="I103" i="72"/>
  <c r="H103" i="72"/>
  <c r="G103" i="72"/>
  <c r="F103" i="72"/>
  <c r="R102" i="72"/>
  <c r="Q99" i="72"/>
  <c r="P99" i="72"/>
  <c r="O99" i="72"/>
  <c r="N99" i="72"/>
  <c r="M99" i="72"/>
  <c r="L99" i="72"/>
  <c r="K99" i="72"/>
  <c r="J99" i="72"/>
  <c r="I99" i="72"/>
  <c r="H99" i="72"/>
  <c r="G99" i="72"/>
  <c r="F99" i="72"/>
  <c r="Q98" i="72"/>
  <c r="P98" i="72"/>
  <c r="O98" i="72"/>
  <c r="N98" i="72"/>
  <c r="M98" i="72"/>
  <c r="L98" i="72"/>
  <c r="K98" i="72"/>
  <c r="J98" i="72"/>
  <c r="I98" i="72"/>
  <c r="H98" i="72"/>
  <c r="G98" i="72"/>
  <c r="F98" i="72"/>
  <c r="Q97" i="72"/>
  <c r="P97" i="72"/>
  <c r="O97" i="72"/>
  <c r="N97" i="72"/>
  <c r="M97" i="72"/>
  <c r="L97" i="72"/>
  <c r="H97" i="72"/>
  <c r="G97" i="72"/>
  <c r="F97" i="72"/>
  <c r="K96" i="72"/>
  <c r="J96" i="72"/>
  <c r="I96" i="72"/>
  <c r="Q95" i="72"/>
  <c r="P95" i="72"/>
  <c r="O95" i="72"/>
  <c r="N95" i="72"/>
  <c r="M95" i="72"/>
  <c r="L95" i="72"/>
  <c r="K95" i="72"/>
  <c r="J95" i="72"/>
  <c r="I95" i="72"/>
  <c r="H95" i="72"/>
  <c r="G95" i="72"/>
  <c r="F95" i="72"/>
  <c r="Q94" i="72"/>
  <c r="Q100" i="72" s="1"/>
  <c r="P94" i="72"/>
  <c r="O94" i="72"/>
  <c r="O100" i="72" s="1"/>
  <c r="N94" i="72"/>
  <c r="N100" i="72" s="1"/>
  <c r="M94" i="72"/>
  <c r="M100" i="72" s="1"/>
  <c r="L94" i="72"/>
  <c r="L100" i="72" s="1"/>
  <c r="K94" i="72"/>
  <c r="J94" i="72"/>
  <c r="I94" i="72"/>
  <c r="H94" i="72"/>
  <c r="G94" i="72"/>
  <c r="F94" i="72"/>
  <c r="R93" i="72"/>
  <c r="Q90" i="72"/>
  <c r="P90" i="72"/>
  <c r="O90" i="72"/>
  <c r="N90" i="72"/>
  <c r="M90" i="72"/>
  <c r="L90" i="72"/>
  <c r="K90" i="72"/>
  <c r="J90" i="72"/>
  <c r="I90" i="72"/>
  <c r="H90" i="72"/>
  <c r="G90" i="72"/>
  <c r="F90" i="72"/>
  <c r="Q89" i="72"/>
  <c r="P89" i="72"/>
  <c r="O89" i="72"/>
  <c r="N89" i="72"/>
  <c r="M89" i="72"/>
  <c r="L89" i="72"/>
  <c r="K89" i="72"/>
  <c r="J89" i="72"/>
  <c r="I89" i="72"/>
  <c r="H89" i="72"/>
  <c r="G89" i="72"/>
  <c r="F89" i="72"/>
  <c r="Q88" i="72"/>
  <c r="P88" i="72"/>
  <c r="O88" i="72"/>
  <c r="N88" i="72"/>
  <c r="M88" i="72"/>
  <c r="L88" i="72"/>
  <c r="H88" i="72"/>
  <c r="G88" i="72"/>
  <c r="F88" i="72"/>
  <c r="K87" i="72"/>
  <c r="J87" i="72"/>
  <c r="I87" i="72"/>
  <c r="Q86" i="72"/>
  <c r="P86" i="72"/>
  <c r="O86" i="72"/>
  <c r="N86" i="72"/>
  <c r="M86" i="72"/>
  <c r="L86" i="72"/>
  <c r="K86" i="72"/>
  <c r="J86" i="72"/>
  <c r="I86" i="72"/>
  <c r="H86" i="72"/>
  <c r="G86" i="72"/>
  <c r="F86" i="72"/>
  <c r="Q85" i="72"/>
  <c r="P85" i="72"/>
  <c r="P91" i="72" s="1"/>
  <c r="O85" i="72"/>
  <c r="O91" i="72" s="1"/>
  <c r="N85" i="72"/>
  <c r="M85" i="72"/>
  <c r="M91" i="72" s="1"/>
  <c r="L85" i="72"/>
  <c r="K85" i="72"/>
  <c r="J85" i="72"/>
  <c r="I85" i="72"/>
  <c r="H85" i="72"/>
  <c r="G85" i="72"/>
  <c r="F85" i="72"/>
  <c r="R84" i="72"/>
  <c r="Q81" i="72"/>
  <c r="P81" i="72"/>
  <c r="O81" i="72"/>
  <c r="N81" i="72"/>
  <c r="M81" i="72"/>
  <c r="L81" i="72"/>
  <c r="K81" i="72"/>
  <c r="J81" i="72"/>
  <c r="I81" i="72"/>
  <c r="H81" i="72"/>
  <c r="G81" i="72"/>
  <c r="F81" i="72"/>
  <c r="Q80" i="72"/>
  <c r="P80" i="72"/>
  <c r="O80" i="72"/>
  <c r="N80" i="72"/>
  <c r="M80" i="72"/>
  <c r="L80" i="72"/>
  <c r="K80" i="72"/>
  <c r="J80" i="72"/>
  <c r="I80" i="72"/>
  <c r="H80" i="72"/>
  <c r="G80" i="72"/>
  <c r="F80" i="72"/>
  <c r="Q79" i="72"/>
  <c r="P79" i="72"/>
  <c r="O79" i="72"/>
  <c r="N79" i="72"/>
  <c r="M79" i="72"/>
  <c r="L79" i="72"/>
  <c r="H79" i="72"/>
  <c r="G79" i="72"/>
  <c r="F79" i="72"/>
  <c r="K78" i="72"/>
  <c r="J78" i="72"/>
  <c r="I78" i="72"/>
  <c r="Q77" i="72"/>
  <c r="P77" i="72"/>
  <c r="O77" i="72"/>
  <c r="N77" i="72"/>
  <c r="M77" i="72"/>
  <c r="L77" i="72"/>
  <c r="K77" i="72"/>
  <c r="J77" i="72"/>
  <c r="I77" i="72"/>
  <c r="H77" i="72"/>
  <c r="G77" i="72"/>
  <c r="F77" i="72"/>
  <c r="Q76" i="72"/>
  <c r="Q82" i="72" s="1"/>
  <c r="P76" i="72"/>
  <c r="P82" i="72" s="1"/>
  <c r="O76" i="72"/>
  <c r="O82" i="72" s="1"/>
  <c r="N76" i="72"/>
  <c r="N82" i="72" s="1"/>
  <c r="M76" i="72"/>
  <c r="M82" i="72" s="1"/>
  <c r="L76" i="72"/>
  <c r="L82" i="72" s="1"/>
  <c r="K76" i="72"/>
  <c r="J76" i="72"/>
  <c r="I76" i="72"/>
  <c r="H76" i="72"/>
  <c r="G76" i="72"/>
  <c r="F76" i="72"/>
  <c r="R75" i="72"/>
  <c r="Q72" i="72"/>
  <c r="P72" i="72"/>
  <c r="O72" i="72"/>
  <c r="N72" i="72"/>
  <c r="M72" i="72"/>
  <c r="L72" i="72"/>
  <c r="K72" i="72"/>
  <c r="J72" i="72"/>
  <c r="I72" i="72"/>
  <c r="H72" i="72"/>
  <c r="G72" i="72"/>
  <c r="F72" i="72"/>
  <c r="Q71" i="72"/>
  <c r="P71" i="72"/>
  <c r="O71" i="72"/>
  <c r="N71" i="72"/>
  <c r="M71" i="72"/>
  <c r="L71" i="72"/>
  <c r="K71" i="72"/>
  <c r="J71" i="72"/>
  <c r="I71" i="72"/>
  <c r="H71" i="72"/>
  <c r="G71" i="72"/>
  <c r="F71" i="72"/>
  <c r="Q70" i="72"/>
  <c r="P70" i="72"/>
  <c r="O70" i="72"/>
  <c r="N70" i="72"/>
  <c r="M70" i="72"/>
  <c r="L70" i="72"/>
  <c r="H70" i="72"/>
  <c r="G70" i="72"/>
  <c r="F70" i="72"/>
  <c r="K69" i="72"/>
  <c r="J69" i="72"/>
  <c r="I69" i="72"/>
  <c r="Q68" i="72"/>
  <c r="P68" i="72"/>
  <c r="O68" i="72"/>
  <c r="N68" i="72"/>
  <c r="M68" i="72"/>
  <c r="L68" i="72"/>
  <c r="K68" i="72"/>
  <c r="J68" i="72"/>
  <c r="I68" i="72"/>
  <c r="H68" i="72"/>
  <c r="G68" i="72"/>
  <c r="F68" i="72"/>
  <c r="Q67" i="72"/>
  <c r="Q73" i="72" s="1"/>
  <c r="P67" i="72"/>
  <c r="P73" i="72" s="1"/>
  <c r="O67" i="72"/>
  <c r="O73" i="72" s="1"/>
  <c r="N67" i="72"/>
  <c r="N73" i="72" s="1"/>
  <c r="M67" i="72"/>
  <c r="M73" i="72" s="1"/>
  <c r="L67" i="72"/>
  <c r="L73" i="72" s="1"/>
  <c r="K67" i="72"/>
  <c r="J67" i="72"/>
  <c r="I67" i="72"/>
  <c r="H67" i="72"/>
  <c r="G67" i="72"/>
  <c r="F67" i="72"/>
  <c r="R66" i="72"/>
  <c r="Q63" i="72"/>
  <c r="P63" i="72"/>
  <c r="O63" i="72"/>
  <c r="N63" i="72"/>
  <c r="M63" i="72"/>
  <c r="L63" i="72"/>
  <c r="K63" i="72"/>
  <c r="J63" i="72"/>
  <c r="I63" i="72"/>
  <c r="H63" i="72"/>
  <c r="G63" i="72"/>
  <c r="F63" i="72"/>
  <c r="Q62" i="72"/>
  <c r="P62" i="72"/>
  <c r="O62" i="72"/>
  <c r="N62" i="72"/>
  <c r="M62" i="72"/>
  <c r="L62" i="72"/>
  <c r="K62" i="72"/>
  <c r="J62" i="72"/>
  <c r="I62" i="72"/>
  <c r="H62" i="72"/>
  <c r="G62" i="72"/>
  <c r="F62" i="72"/>
  <c r="Q61" i="72"/>
  <c r="P61" i="72"/>
  <c r="O61" i="72"/>
  <c r="N61" i="72"/>
  <c r="M61" i="72"/>
  <c r="L61" i="72"/>
  <c r="H61" i="72"/>
  <c r="G61" i="72"/>
  <c r="F61" i="72"/>
  <c r="K60" i="72"/>
  <c r="J60" i="72"/>
  <c r="I60" i="72"/>
  <c r="Q59" i="72"/>
  <c r="P59" i="72"/>
  <c r="O59" i="72"/>
  <c r="N59" i="72"/>
  <c r="M59" i="72"/>
  <c r="L59" i="72"/>
  <c r="K59" i="72"/>
  <c r="J59" i="72"/>
  <c r="I59" i="72"/>
  <c r="H59" i="72"/>
  <c r="G59" i="72"/>
  <c r="F59" i="72"/>
  <c r="Q58" i="72"/>
  <c r="Q64" i="72" s="1"/>
  <c r="P58" i="72"/>
  <c r="P64" i="72" s="1"/>
  <c r="O58" i="72"/>
  <c r="O64" i="72" s="1"/>
  <c r="N58" i="72"/>
  <c r="N64" i="72" s="1"/>
  <c r="M58" i="72"/>
  <c r="M64" i="72" s="1"/>
  <c r="L58" i="72"/>
  <c r="L64" i="72" s="1"/>
  <c r="K58" i="72"/>
  <c r="J58" i="72"/>
  <c r="I58" i="72"/>
  <c r="I64" i="72" s="1"/>
  <c r="H58" i="72"/>
  <c r="G58" i="72"/>
  <c r="F58" i="72"/>
  <c r="R57" i="72"/>
  <c r="Q54" i="72"/>
  <c r="P54" i="72"/>
  <c r="O54" i="72"/>
  <c r="N54" i="72"/>
  <c r="M54" i="72"/>
  <c r="L54" i="72"/>
  <c r="K54" i="72"/>
  <c r="J54" i="72"/>
  <c r="I54" i="72"/>
  <c r="H54" i="72"/>
  <c r="G54" i="72"/>
  <c r="F54" i="72"/>
  <c r="Q53" i="72"/>
  <c r="P53" i="72"/>
  <c r="O53" i="72"/>
  <c r="N53" i="72"/>
  <c r="M53" i="72"/>
  <c r="L53" i="72"/>
  <c r="K53" i="72"/>
  <c r="J53" i="72"/>
  <c r="I53" i="72"/>
  <c r="H53" i="72"/>
  <c r="G53" i="72"/>
  <c r="F53" i="72"/>
  <c r="Q52" i="72"/>
  <c r="P52" i="72"/>
  <c r="O52" i="72"/>
  <c r="N52" i="72"/>
  <c r="M52" i="72"/>
  <c r="L52" i="72"/>
  <c r="H52" i="72"/>
  <c r="G52" i="72"/>
  <c r="F52" i="72"/>
  <c r="K51" i="72"/>
  <c r="J51" i="72"/>
  <c r="I51" i="72"/>
  <c r="Q50" i="72"/>
  <c r="P50" i="72"/>
  <c r="O50" i="72"/>
  <c r="N50" i="72"/>
  <c r="M50" i="72"/>
  <c r="L50" i="72"/>
  <c r="K50" i="72"/>
  <c r="J50" i="72"/>
  <c r="I50" i="72"/>
  <c r="H50" i="72"/>
  <c r="G50" i="72"/>
  <c r="F50" i="72"/>
  <c r="Q49" i="72"/>
  <c r="Q55" i="72" s="1"/>
  <c r="P49" i="72"/>
  <c r="P55" i="72" s="1"/>
  <c r="O49" i="72"/>
  <c r="O55" i="72" s="1"/>
  <c r="N49" i="72"/>
  <c r="N55" i="72" s="1"/>
  <c r="M49" i="72"/>
  <c r="M55" i="72" s="1"/>
  <c r="L49" i="72"/>
  <c r="L55" i="72" s="1"/>
  <c r="K49" i="72"/>
  <c r="J49" i="72"/>
  <c r="J55" i="72" s="1"/>
  <c r="I49" i="72"/>
  <c r="H49" i="72"/>
  <c r="G49" i="72"/>
  <c r="F49" i="72"/>
  <c r="R48" i="72"/>
  <c r="Q45" i="72"/>
  <c r="P45" i="72"/>
  <c r="O45" i="72"/>
  <c r="N45" i="72"/>
  <c r="M45" i="72"/>
  <c r="L45" i="72"/>
  <c r="K45" i="72"/>
  <c r="J45" i="72"/>
  <c r="I45" i="72"/>
  <c r="H45" i="72"/>
  <c r="G45" i="72"/>
  <c r="F45" i="72"/>
  <c r="Q44" i="72"/>
  <c r="P44" i="72"/>
  <c r="O44" i="72"/>
  <c r="N44" i="72"/>
  <c r="M44" i="72"/>
  <c r="L44" i="72"/>
  <c r="K44" i="72"/>
  <c r="J44" i="72"/>
  <c r="I44" i="72"/>
  <c r="H44" i="72"/>
  <c r="G44" i="72"/>
  <c r="F44" i="72"/>
  <c r="Q43" i="72"/>
  <c r="P43" i="72"/>
  <c r="O43" i="72"/>
  <c r="N43" i="72"/>
  <c r="M43" i="72"/>
  <c r="L43" i="72"/>
  <c r="H43" i="72"/>
  <c r="G43" i="72"/>
  <c r="F43" i="72"/>
  <c r="K42" i="72"/>
  <c r="J42" i="72"/>
  <c r="I42" i="72"/>
  <c r="Q41" i="72"/>
  <c r="P41" i="72"/>
  <c r="O41" i="72"/>
  <c r="N41" i="72"/>
  <c r="M41" i="72"/>
  <c r="L41" i="72"/>
  <c r="K41" i="72"/>
  <c r="J41" i="72"/>
  <c r="I41" i="72"/>
  <c r="H41" i="72"/>
  <c r="G41" i="72"/>
  <c r="F41" i="72"/>
  <c r="Q40" i="72"/>
  <c r="Q46" i="72" s="1"/>
  <c r="P40" i="72"/>
  <c r="P46" i="72" s="1"/>
  <c r="O40" i="72"/>
  <c r="O46" i="72" s="1"/>
  <c r="N40" i="72"/>
  <c r="N46" i="72" s="1"/>
  <c r="M40" i="72"/>
  <c r="M46" i="72" s="1"/>
  <c r="L40" i="72"/>
  <c r="L46" i="72" s="1"/>
  <c r="K40" i="72"/>
  <c r="K46" i="72" s="1"/>
  <c r="J40" i="72"/>
  <c r="I40" i="72"/>
  <c r="H40" i="72"/>
  <c r="G40" i="72"/>
  <c r="F40" i="72"/>
  <c r="R39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Q34" i="72"/>
  <c r="P34" i="72"/>
  <c r="O34" i="72"/>
  <c r="N34" i="72"/>
  <c r="M34" i="72"/>
  <c r="L34" i="72"/>
  <c r="H34" i="72"/>
  <c r="G34" i="72"/>
  <c r="F34" i="72"/>
  <c r="K33" i="72"/>
  <c r="J33" i="72"/>
  <c r="I33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Q31" i="72"/>
  <c r="Q37" i="72" s="1"/>
  <c r="P31" i="72"/>
  <c r="P37" i="72" s="1"/>
  <c r="O31" i="72"/>
  <c r="O37" i="72" s="1"/>
  <c r="N31" i="72"/>
  <c r="M31" i="72"/>
  <c r="M37" i="72" s="1"/>
  <c r="L31" i="72"/>
  <c r="L37" i="72" s="1"/>
  <c r="K31" i="72"/>
  <c r="J31" i="72"/>
  <c r="I31" i="72"/>
  <c r="H31" i="72"/>
  <c r="G31" i="72"/>
  <c r="F31" i="72"/>
  <c r="R30" i="72"/>
  <c r="M25" i="72"/>
  <c r="N25" i="72"/>
  <c r="O25" i="72"/>
  <c r="P25" i="72"/>
  <c r="Q25" i="72"/>
  <c r="L25" i="72"/>
  <c r="J24" i="72"/>
  <c r="K24" i="72"/>
  <c r="I24" i="72"/>
  <c r="G26" i="72"/>
  <c r="H26" i="72"/>
  <c r="I26" i="72"/>
  <c r="J26" i="72"/>
  <c r="K26" i="72"/>
  <c r="L26" i="72"/>
  <c r="M26" i="72"/>
  <c r="N26" i="72"/>
  <c r="O26" i="72"/>
  <c r="P26" i="72"/>
  <c r="Q26" i="72"/>
  <c r="G27" i="72"/>
  <c r="H27" i="72"/>
  <c r="I27" i="72"/>
  <c r="J27" i="72"/>
  <c r="K27" i="72"/>
  <c r="L27" i="72"/>
  <c r="M27" i="72"/>
  <c r="N27" i="72"/>
  <c r="O27" i="72"/>
  <c r="P27" i="72"/>
  <c r="Q27" i="72"/>
  <c r="G25" i="72"/>
  <c r="H25" i="72"/>
  <c r="G22" i="72"/>
  <c r="H22" i="72"/>
  <c r="I22" i="72"/>
  <c r="J22" i="72"/>
  <c r="K22" i="72"/>
  <c r="L22" i="72"/>
  <c r="M22" i="72"/>
  <c r="N22" i="72"/>
  <c r="O22" i="72"/>
  <c r="P22" i="72"/>
  <c r="Q22" i="72"/>
  <c r="G23" i="72"/>
  <c r="H23" i="72"/>
  <c r="I23" i="72"/>
  <c r="J23" i="72"/>
  <c r="K23" i="72"/>
  <c r="L23" i="72"/>
  <c r="M23" i="72"/>
  <c r="N23" i="72"/>
  <c r="O23" i="72"/>
  <c r="P23" i="72"/>
  <c r="Q23" i="72"/>
  <c r="F27" i="72"/>
  <c r="F26" i="72"/>
  <c r="F25" i="72"/>
  <c r="F23" i="72"/>
  <c r="F22" i="72"/>
  <c r="R21" i="72"/>
  <c r="L334" i="72" l="1"/>
  <c r="F325" i="72"/>
  <c r="I280" i="72"/>
  <c r="L91" i="72"/>
  <c r="G316" i="72"/>
  <c r="K127" i="72"/>
  <c r="I145" i="72"/>
  <c r="K163" i="72"/>
  <c r="J208" i="72"/>
  <c r="H118" i="75"/>
  <c r="G127" i="75"/>
  <c r="J118" i="75"/>
  <c r="I127" i="75"/>
  <c r="K145" i="75"/>
  <c r="M19" i="75"/>
  <c r="K100" i="75"/>
  <c r="J109" i="75"/>
  <c r="R141" i="75"/>
  <c r="G145" i="75"/>
  <c r="J208" i="75"/>
  <c r="F127" i="72"/>
  <c r="F307" i="72"/>
  <c r="R302" i="72"/>
  <c r="R304" i="72"/>
  <c r="R306" i="72"/>
  <c r="P100" i="72"/>
  <c r="L136" i="72"/>
  <c r="N262" i="72"/>
  <c r="H145" i="72"/>
  <c r="F271" i="72"/>
  <c r="K100" i="72"/>
  <c r="J109" i="72"/>
  <c r="M46" i="75"/>
  <c r="M109" i="75"/>
  <c r="F100" i="75"/>
  <c r="J91" i="75"/>
  <c r="K82" i="75"/>
  <c r="I64" i="75"/>
  <c r="Q145" i="75"/>
  <c r="H64" i="75"/>
  <c r="H127" i="75"/>
  <c r="F64" i="75"/>
  <c r="O37" i="75"/>
  <c r="F208" i="75"/>
  <c r="K91" i="75"/>
  <c r="K181" i="75"/>
  <c r="I199" i="75"/>
  <c r="O307" i="72"/>
  <c r="Q289" i="72"/>
  <c r="M253" i="72"/>
  <c r="K253" i="72"/>
  <c r="N190" i="72"/>
  <c r="H118" i="72"/>
  <c r="I118" i="72"/>
  <c r="K91" i="72"/>
  <c r="I91" i="72"/>
  <c r="F82" i="72"/>
  <c r="K82" i="72"/>
  <c r="J118" i="72"/>
  <c r="R114" i="72"/>
  <c r="G118" i="72"/>
  <c r="K136" i="72"/>
  <c r="J145" i="72"/>
  <c r="I154" i="72"/>
  <c r="K208" i="72"/>
  <c r="I226" i="72"/>
  <c r="J253" i="72"/>
  <c r="R249" i="72"/>
  <c r="G253" i="72"/>
  <c r="K271" i="72"/>
  <c r="I289" i="72"/>
  <c r="O298" i="72"/>
  <c r="M343" i="72"/>
  <c r="I73" i="72"/>
  <c r="I100" i="72"/>
  <c r="K280" i="72"/>
  <c r="J289" i="72"/>
  <c r="I298" i="72"/>
  <c r="J316" i="72"/>
  <c r="I325" i="72"/>
  <c r="I172" i="72"/>
  <c r="K226" i="72"/>
  <c r="L235" i="72"/>
  <c r="N334" i="72"/>
  <c r="F172" i="72"/>
  <c r="H190" i="72"/>
  <c r="F226" i="72"/>
  <c r="F253" i="72"/>
  <c r="G172" i="72"/>
  <c r="K172" i="72"/>
  <c r="R176" i="72"/>
  <c r="R177" i="72"/>
  <c r="R178" i="72"/>
  <c r="R179" i="72"/>
  <c r="R180" i="72"/>
  <c r="I190" i="72"/>
  <c r="K199" i="72"/>
  <c r="F208" i="72"/>
  <c r="R203" i="72"/>
  <c r="R204" i="72"/>
  <c r="R205" i="72"/>
  <c r="G226" i="72"/>
  <c r="Q91" i="72"/>
  <c r="Q118" i="72"/>
  <c r="J37" i="72"/>
  <c r="I46" i="72"/>
  <c r="K64" i="72"/>
  <c r="J73" i="72"/>
  <c r="I136" i="72"/>
  <c r="K154" i="72"/>
  <c r="J163" i="72"/>
  <c r="R159" i="72"/>
  <c r="G163" i="72"/>
  <c r="K235" i="72"/>
  <c r="I244" i="72"/>
  <c r="O154" i="72"/>
  <c r="H289" i="72"/>
  <c r="H46" i="72"/>
  <c r="G55" i="72"/>
  <c r="F163" i="72"/>
  <c r="R161" i="72"/>
  <c r="H226" i="72"/>
  <c r="F235" i="72"/>
  <c r="F280" i="72"/>
  <c r="H298" i="72"/>
  <c r="H325" i="72"/>
  <c r="R19" i="72"/>
  <c r="T19" i="72" s="1"/>
  <c r="R24" i="72"/>
  <c r="R35" i="72"/>
  <c r="R36" i="72"/>
  <c r="R43" i="72"/>
  <c r="H55" i="72"/>
  <c r="R60" i="72"/>
  <c r="R69" i="72"/>
  <c r="G73" i="72"/>
  <c r="R87" i="72"/>
  <c r="H109" i="72"/>
  <c r="K109" i="72"/>
  <c r="H181" i="72"/>
  <c r="G190" i="72"/>
  <c r="F217" i="72"/>
  <c r="R215" i="72"/>
  <c r="H253" i="72"/>
  <c r="F262" i="72"/>
  <c r="R259" i="72"/>
  <c r="R260" i="72"/>
  <c r="R261" i="72"/>
  <c r="H307" i="72"/>
  <c r="F316" i="72"/>
  <c r="H334" i="72"/>
  <c r="J307" i="72"/>
  <c r="N307" i="72"/>
  <c r="F64" i="72"/>
  <c r="R89" i="72"/>
  <c r="R90" i="72"/>
  <c r="F136" i="72"/>
  <c r="H154" i="72"/>
  <c r="R158" i="72"/>
  <c r="R162" i="72"/>
  <c r="G334" i="72"/>
  <c r="K28" i="72"/>
  <c r="K37" i="72"/>
  <c r="J46" i="72"/>
  <c r="R42" i="72"/>
  <c r="I55" i="72"/>
  <c r="K73" i="72"/>
  <c r="J82" i="72"/>
  <c r="R77" i="72"/>
  <c r="R78" i="72"/>
  <c r="R79" i="72"/>
  <c r="R80" i="72"/>
  <c r="R81" i="72"/>
  <c r="I109" i="72"/>
  <c r="J127" i="72"/>
  <c r="R122" i="72"/>
  <c r="R123" i="72"/>
  <c r="G127" i="72"/>
  <c r="R125" i="72"/>
  <c r="R126" i="72"/>
  <c r="J154" i="72"/>
  <c r="R150" i="72"/>
  <c r="G154" i="72"/>
  <c r="J199" i="72"/>
  <c r="K217" i="72"/>
  <c r="J244" i="72"/>
  <c r="I253" i="72"/>
  <c r="K262" i="72"/>
  <c r="J271" i="72"/>
  <c r="R267" i="72"/>
  <c r="G271" i="72"/>
  <c r="R270" i="72"/>
  <c r="K316" i="72"/>
  <c r="R312" i="72"/>
  <c r="J325" i="72"/>
  <c r="R320" i="72"/>
  <c r="R321" i="72"/>
  <c r="R323" i="72"/>
  <c r="R324" i="72"/>
  <c r="I334" i="72"/>
  <c r="R331" i="72"/>
  <c r="O172" i="72"/>
  <c r="R41" i="72"/>
  <c r="R45" i="72"/>
  <c r="H100" i="72"/>
  <c r="H37" i="72"/>
  <c r="G46" i="72"/>
  <c r="F55" i="72"/>
  <c r="R50" i="72"/>
  <c r="R51" i="72"/>
  <c r="R53" i="72"/>
  <c r="R54" i="72"/>
  <c r="F73" i="72"/>
  <c r="R68" i="72"/>
  <c r="R71" i="72"/>
  <c r="R72" i="72"/>
  <c r="H91" i="72"/>
  <c r="F118" i="72"/>
  <c r="R113" i="72"/>
  <c r="R116" i="72"/>
  <c r="R117" i="72"/>
  <c r="K145" i="72"/>
  <c r="F154" i="72"/>
  <c r="R149" i="72"/>
  <c r="R152" i="72"/>
  <c r="R153" i="72"/>
  <c r="K190" i="72"/>
  <c r="G217" i="72"/>
  <c r="H235" i="72"/>
  <c r="K289" i="72"/>
  <c r="F298" i="72"/>
  <c r="R295" i="72"/>
  <c r="R296" i="72"/>
  <c r="R297" i="72"/>
  <c r="G298" i="72"/>
  <c r="R311" i="72"/>
  <c r="R314" i="72"/>
  <c r="R315" i="72"/>
  <c r="R322" i="72"/>
  <c r="N37" i="72"/>
  <c r="Q109" i="72"/>
  <c r="N271" i="72"/>
  <c r="R266" i="72"/>
  <c r="F46" i="72"/>
  <c r="R44" i="72"/>
  <c r="R52" i="72"/>
  <c r="H64" i="72"/>
  <c r="H136" i="72"/>
  <c r="H172" i="72"/>
  <c r="G262" i="72"/>
  <c r="K55" i="72"/>
  <c r="J64" i="72"/>
  <c r="R59" i="72"/>
  <c r="R61" i="72"/>
  <c r="R62" i="72"/>
  <c r="R63" i="72"/>
  <c r="H82" i="72"/>
  <c r="R88" i="72"/>
  <c r="I208" i="72"/>
  <c r="K244" i="72"/>
  <c r="F109" i="72"/>
  <c r="R104" i="72"/>
  <c r="R105" i="72"/>
  <c r="R106" i="72"/>
  <c r="R107" i="72"/>
  <c r="R108" i="72"/>
  <c r="H127" i="72"/>
  <c r="F145" i="72"/>
  <c r="R140" i="72"/>
  <c r="R141" i="72"/>
  <c r="G145" i="72"/>
  <c r="R143" i="72"/>
  <c r="R144" i="72"/>
  <c r="H163" i="72"/>
  <c r="G181" i="72"/>
  <c r="K181" i="72"/>
  <c r="O181" i="72"/>
  <c r="F190" i="72"/>
  <c r="R187" i="72"/>
  <c r="R188" i="72"/>
  <c r="R189" i="72"/>
  <c r="F199" i="72"/>
  <c r="R194" i="72"/>
  <c r="R195" i="72"/>
  <c r="R196" i="72"/>
  <c r="R198" i="72"/>
  <c r="H217" i="72"/>
  <c r="F244" i="72"/>
  <c r="R239" i="72"/>
  <c r="R240" i="72"/>
  <c r="R241" i="72"/>
  <c r="H262" i="72"/>
  <c r="H271" i="72"/>
  <c r="F289" i="72"/>
  <c r="R285" i="72"/>
  <c r="G289" i="72"/>
  <c r="R287" i="72"/>
  <c r="R303" i="72"/>
  <c r="H316" i="72"/>
  <c r="G325" i="72"/>
  <c r="F334" i="72"/>
  <c r="R329" i="72"/>
  <c r="R330" i="72"/>
  <c r="R332" i="72"/>
  <c r="R333" i="72"/>
  <c r="H73" i="72"/>
  <c r="I82" i="72"/>
  <c r="F91" i="72"/>
  <c r="J91" i="72"/>
  <c r="N91" i="72"/>
  <c r="R86" i="72"/>
  <c r="G91" i="72"/>
  <c r="F100" i="72"/>
  <c r="J100" i="72"/>
  <c r="R95" i="72"/>
  <c r="R96" i="72"/>
  <c r="G100" i="72"/>
  <c r="R98" i="72"/>
  <c r="R99" i="72"/>
  <c r="I127" i="72"/>
  <c r="J136" i="72"/>
  <c r="R131" i="72"/>
  <c r="R132" i="72"/>
  <c r="G136" i="72"/>
  <c r="R134" i="72"/>
  <c r="R135" i="72"/>
  <c r="I163" i="72"/>
  <c r="R167" i="72"/>
  <c r="R168" i="72"/>
  <c r="R169" i="72"/>
  <c r="R170" i="72"/>
  <c r="R171" i="72"/>
  <c r="I181" i="72"/>
  <c r="M181" i="72"/>
  <c r="Q181" i="72"/>
  <c r="R186" i="72"/>
  <c r="I217" i="72"/>
  <c r="R223" i="72"/>
  <c r="R224" i="72"/>
  <c r="R225" i="72"/>
  <c r="J235" i="72"/>
  <c r="R230" i="72"/>
  <c r="R231" i="72"/>
  <c r="R232" i="72"/>
  <c r="R234" i="72"/>
  <c r="I262" i="72"/>
  <c r="J280" i="72"/>
  <c r="R275" i="72"/>
  <c r="R276" i="72"/>
  <c r="G280" i="72"/>
  <c r="I316" i="72"/>
  <c r="R313" i="72"/>
  <c r="K334" i="72"/>
  <c r="J343" i="72"/>
  <c r="R338" i="72"/>
  <c r="R339" i="72"/>
  <c r="R341" i="72"/>
  <c r="H73" i="75"/>
  <c r="G82" i="75"/>
  <c r="R42" i="75"/>
  <c r="H145" i="75"/>
  <c r="F55" i="75"/>
  <c r="F181" i="75"/>
  <c r="H199" i="75"/>
  <c r="O208" i="75"/>
  <c r="K28" i="75"/>
  <c r="J37" i="75"/>
  <c r="I46" i="75"/>
  <c r="K64" i="75"/>
  <c r="J73" i="75"/>
  <c r="I82" i="75"/>
  <c r="K154" i="75"/>
  <c r="J154" i="75"/>
  <c r="I163" i="75"/>
  <c r="R162" i="75"/>
  <c r="H82" i="75"/>
  <c r="R86" i="75"/>
  <c r="R89" i="75"/>
  <c r="G136" i="75"/>
  <c r="R159" i="75"/>
  <c r="R177" i="75"/>
  <c r="G37" i="75"/>
  <c r="K55" i="75"/>
  <c r="R67" i="75"/>
  <c r="R68" i="75"/>
  <c r="I73" i="75"/>
  <c r="R71" i="75"/>
  <c r="R72" i="75"/>
  <c r="H109" i="75"/>
  <c r="G118" i="75"/>
  <c r="R123" i="75"/>
  <c r="R125" i="75"/>
  <c r="R126" i="75"/>
  <c r="K136" i="75"/>
  <c r="H163" i="75"/>
  <c r="F172" i="75"/>
  <c r="J172" i="75"/>
  <c r="R170" i="75"/>
  <c r="J190" i="75"/>
  <c r="R195" i="75"/>
  <c r="R198" i="75"/>
  <c r="N181" i="75"/>
  <c r="N208" i="75"/>
  <c r="J28" i="75"/>
  <c r="L46" i="75"/>
  <c r="P46" i="75"/>
  <c r="F91" i="75"/>
  <c r="R88" i="75"/>
  <c r="R90" i="75"/>
  <c r="Q127" i="75"/>
  <c r="R143" i="75"/>
  <c r="G181" i="75"/>
  <c r="G208" i="75"/>
  <c r="J19" i="75"/>
  <c r="H37" i="75"/>
  <c r="I55" i="75"/>
  <c r="K73" i="75"/>
  <c r="R78" i="75"/>
  <c r="R80" i="75"/>
  <c r="R81" i="75"/>
  <c r="I109" i="75"/>
  <c r="K127" i="75"/>
  <c r="K172" i="75"/>
  <c r="I181" i="75"/>
  <c r="F19" i="75"/>
  <c r="G19" i="75"/>
  <c r="R17" i="75"/>
  <c r="R18" i="75"/>
  <c r="Q118" i="75"/>
  <c r="N145" i="75"/>
  <c r="K190" i="75"/>
  <c r="R15" i="75"/>
  <c r="H19" i="75"/>
  <c r="O19" i="75"/>
  <c r="H28" i="75"/>
  <c r="R34" i="75"/>
  <c r="M37" i="75"/>
  <c r="Q37" i="75"/>
  <c r="R41" i="75"/>
  <c r="R43" i="75"/>
  <c r="R58" i="75"/>
  <c r="R59" i="75"/>
  <c r="R60" i="75"/>
  <c r="N64" i="75"/>
  <c r="R62" i="75"/>
  <c r="R63" i="75"/>
  <c r="G73" i="75"/>
  <c r="G91" i="75"/>
  <c r="H91" i="75"/>
  <c r="H100" i="75"/>
  <c r="L100" i="75"/>
  <c r="P100" i="75"/>
  <c r="F109" i="75"/>
  <c r="R113" i="75"/>
  <c r="N118" i="75"/>
  <c r="I118" i="75"/>
  <c r="R116" i="75"/>
  <c r="R117" i="75"/>
  <c r="R133" i="75"/>
  <c r="R134" i="75"/>
  <c r="J145" i="75"/>
  <c r="H154" i="75"/>
  <c r="G172" i="75"/>
  <c r="H172" i="75"/>
  <c r="H181" i="75"/>
  <c r="L181" i="75"/>
  <c r="P181" i="75"/>
  <c r="H190" i="75"/>
  <c r="R205" i="75"/>
  <c r="G190" i="75"/>
  <c r="K19" i="75"/>
  <c r="F28" i="75"/>
  <c r="R32" i="75"/>
  <c r="R36" i="75"/>
  <c r="G46" i="75"/>
  <c r="K46" i="75"/>
  <c r="O46" i="75"/>
  <c r="R44" i="75"/>
  <c r="R45" i="75"/>
  <c r="J55" i="75"/>
  <c r="G55" i="75"/>
  <c r="R53" i="75"/>
  <c r="R54" i="75"/>
  <c r="J64" i="75"/>
  <c r="R87" i="75"/>
  <c r="I100" i="75"/>
  <c r="R103" i="75"/>
  <c r="R104" i="75"/>
  <c r="R105" i="75"/>
  <c r="R107" i="75"/>
  <c r="R108" i="75"/>
  <c r="K118" i="75"/>
  <c r="M127" i="75"/>
  <c r="P127" i="75"/>
  <c r="O136" i="75"/>
  <c r="R151" i="75"/>
  <c r="M154" i="75"/>
  <c r="Q154" i="75"/>
  <c r="R168" i="75"/>
  <c r="R187" i="75"/>
  <c r="R204" i="75"/>
  <c r="R206" i="75"/>
  <c r="M118" i="75"/>
  <c r="O190" i="75"/>
  <c r="I19" i="75"/>
  <c r="R22" i="75"/>
  <c r="R23" i="75"/>
  <c r="R24" i="75"/>
  <c r="G28" i="75"/>
  <c r="N28" i="75"/>
  <c r="R27" i="75"/>
  <c r="K37" i="75"/>
  <c r="H46" i="75"/>
  <c r="R51" i="75"/>
  <c r="H55" i="75"/>
  <c r="O55" i="75"/>
  <c r="F73" i="75"/>
  <c r="M73" i="75"/>
  <c r="Q73" i="75"/>
  <c r="R76" i="75"/>
  <c r="R77" i="75"/>
  <c r="J82" i="75"/>
  <c r="N82" i="75"/>
  <c r="R79" i="75"/>
  <c r="I91" i="75"/>
  <c r="M91" i="75"/>
  <c r="Q91" i="75"/>
  <c r="J100" i="75"/>
  <c r="R95" i="75"/>
  <c r="R96" i="75"/>
  <c r="G100" i="75"/>
  <c r="R98" i="75"/>
  <c r="R99" i="75"/>
  <c r="G109" i="75"/>
  <c r="K109" i="75"/>
  <c r="O109" i="75"/>
  <c r="R122" i="75"/>
  <c r="R124" i="75"/>
  <c r="H136" i="75"/>
  <c r="L136" i="75"/>
  <c r="I145" i="75"/>
  <c r="F145" i="75"/>
  <c r="R148" i="75"/>
  <c r="R149" i="75"/>
  <c r="R152" i="75"/>
  <c r="R153" i="75"/>
  <c r="F154" i="75"/>
  <c r="R157" i="75"/>
  <c r="J163" i="75"/>
  <c r="N163" i="75"/>
  <c r="R158" i="75"/>
  <c r="I172" i="75"/>
  <c r="M172" i="75"/>
  <c r="Q172" i="75"/>
  <c r="R169" i="75"/>
  <c r="R178" i="75"/>
  <c r="R179" i="75"/>
  <c r="R184" i="75"/>
  <c r="R185" i="75"/>
  <c r="R186" i="75"/>
  <c r="R188" i="75"/>
  <c r="R189" i="75"/>
  <c r="F190" i="75"/>
  <c r="R194" i="75"/>
  <c r="M199" i="75"/>
  <c r="K208" i="75"/>
  <c r="H208" i="75"/>
  <c r="R25" i="75"/>
  <c r="G64" i="75"/>
  <c r="R61" i="75"/>
  <c r="R26" i="75"/>
  <c r="R13" i="75"/>
  <c r="R31" i="75"/>
  <c r="I37" i="75"/>
  <c r="R33" i="75"/>
  <c r="R35" i="75"/>
  <c r="F37" i="75"/>
  <c r="R49" i="75"/>
  <c r="R14" i="75"/>
  <c r="I28" i="75"/>
  <c r="M28" i="75"/>
  <c r="Q28" i="75"/>
  <c r="R40" i="75"/>
  <c r="J46" i="75"/>
  <c r="N46" i="75"/>
  <c r="R50" i="75"/>
  <c r="R97" i="75"/>
  <c r="R115" i="75"/>
  <c r="I154" i="75"/>
  <c r="R150" i="75"/>
  <c r="F46" i="75"/>
  <c r="R70" i="75"/>
  <c r="F82" i="75"/>
  <c r="R94" i="75"/>
  <c r="R106" i="75"/>
  <c r="I136" i="75"/>
  <c r="M136" i="75"/>
  <c r="Q136" i="75"/>
  <c r="R135" i="75"/>
  <c r="R167" i="75"/>
  <c r="R202" i="75"/>
  <c r="R85" i="75"/>
  <c r="R166" i="75"/>
  <c r="F118" i="75"/>
  <c r="F127" i="75"/>
  <c r="J127" i="75"/>
  <c r="N127" i="75"/>
  <c r="R121" i="75"/>
  <c r="F136" i="75"/>
  <c r="J136" i="75"/>
  <c r="N136" i="75"/>
  <c r="R130" i="75"/>
  <c r="R139" i="75"/>
  <c r="R140" i="75"/>
  <c r="R142" i="75"/>
  <c r="G163" i="75"/>
  <c r="K163" i="75"/>
  <c r="O163" i="75"/>
  <c r="R160" i="75"/>
  <c r="R171" i="75"/>
  <c r="J181" i="75"/>
  <c r="R176" i="75"/>
  <c r="G199" i="75"/>
  <c r="K199" i="75"/>
  <c r="O199" i="75"/>
  <c r="R196" i="75"/>
  <c r="R16" i="75"/>
  <c r="R52" i="75"/>
  <c r="R69" i="75"/>
  <c r="R112" i="75"/>
  <c r="R114" i="75"/>
  <c r="R131" i="75"/>
  <c r="R132" i="75"/>
  <c r="R144" i="75"/>
  <c r="L163" i="75"/>
  <c r="P163" i="75"/>
  <c r="R161" i="75"/>
  <c r="R180" i="75"/>
  <c r="I190" i="75"/>
  <c r="F163" i="75"/>
  <c r="R175" i="75"/>
  <c r="L199" i="75"/>
  <c r="P199" i="75"/>
  <c r="R203" i="75"/>
  <c r="R207" i="75"/>
  <c r="F199" i="75"/>
  <c r="J199" i="75"/>
  <c r="N199" i="75"/>
  <c r="R193" i="75"/>
  <c r="R197" i="75"/>
  <c r="I208" i="75"/>
  <c r="M208" i="75"/>
  <c r="Q208" i="75"/>
  <c r="K343" i="72"/>
  <c r="R342" i="72"/>
  <c r="G343" i="72"/>
  <c r="H343" i="72"/>
  <c r="R340" i="72"/>
  <c r="I343" i="72"/>
  <c r="F343" i="72"/>
  <c r="R310" i="72"/>
  <c r="R319" i="72"/>
  <c r="R328" i="72"/>
  <c r="R337" i="72"/>
  <c r="R268" i="72"/>
  <c r="J172" i="72"/>
  <c r="R166" i="72"/>
  <c r="J181" i="72"/>
  <c r="G199" i="72"/>
  <c r="G235" i="72"/>
  <c r="R277" i="72"/>
  <c r="R305" i="72"/>
  <c r="G307" i="72"/>
  <c r="Q190" i="72"/>
  <c r="H199" i="72"/>
  <c r="L199" i="72"/>
  <c r="P199" i="72"/>
  <c r="R206" i="72"/>
  <c r="R207" i="72"/>
  <c r="G208" i="72"/>
  <c r="J217" i="72"/>
  <c r="R212" i="72"/>
  <c r="R213" i="72"/>
  <c r="R214" i="72"/>
  <c r="R242" i="72"/>
  <c r="R243" i="72"/>
  <c r="G244" i="72"/>
  <c r="R248" i="72"/>
  <c r="R250" i="72"/>
  <c r="R278" i="72"/>
  <c r="R279" i="72"/>
  <c r="R284" i="72"/>
  <c r="R286" i="72"/>
  <c r="N172" i="72"/>
  <c r="F181" i="72"/>
  <c r="R175" i="72"/>
  <c r="N181" i="72"/>
  <c r="R197" i="72"/>
  <c r="R233" i="72"/>
  <c r="R269" i="72"/>
  <c r="L181" i="72"/>
  <c r="P181" i="72"/>
  <c r="J190" i="72"/>
  <c r="R185" i="72"/>
  <c r="I199" i="72"/>
  <c r="M199" i="72"/>
  <c r="Q199" i="72"/>
  <c r="H208" i="72"/>
  <c r="L208" i="72"/>
  <c r="P208" i="72"/>
  <c r="R216" i="72"/>
  <c r="J226" i="72"/>
  <c r="R221" i="72"/>
  <c r="R222" i="72"/>
  <c r="I235" i="72"/>
  <c r="M235" i="72"/>
  <c r="Q235" i="72"/>
  <c r="H244" i="72"/>
  <c r="L244" i="72"/>
  <c r="P244" i="72"/>
  <c r="R251" i="72"/>
  <c r="R252" i="72"/>
  <c r="J262" i="72"/>
  <c r="R257" i="72"/>
  <c r="R258" i="72"/>
  <c r="I271" i="72"/>
  <c r="M271" i="72"/>
  <c r="Q271" i="72"/>
  <c r="H280" i="72"/>
  <c r="L280" i="72"/>
  <c r="P280" i="72"/>
  <c r="R288" i="72"/>
  <c r="J298" i="72"/>
  <c r="R293" i="72"/>
  <c r="R294" i="72"/>
  <c r="I307" i="72"/>
  <c r="M307" i="72"/>
  <c r="Q307" i="72"/>
  <c r="R184" i="72"/>
  <c r="R193" i="72"/>
  <c r="R202" i="72"/>
  <c r="R211" i="72"/>
  <c r="R220" i="72"/>
  <c r="R229" i="72"/>
  <c r="R238" i="72"/>
  <c r="R247" i="72"/>
  <c r="R256" i="72"/>
  <c r="R265" i="72"/>
  <c r="R274" i="72"/>
  <c r="R283" i="72"/>
  <c r="R292" i="72"/>
  <c r="R301" i="72"/>
  <c r="R97" i="72"/>
  <c r="G109" i="72"/>
  <c r="R115" i="72"/>
  <c r="R142" i="72"/>
  <c r="R151" i="72"/>
  <c r="R160" i="72"/>
  <c r="R94" i="72"/>
  <c r="R103" i="72"/>
  <c r="R112" i="72"/>
  <c r="R121" i="72"/>
  <c r="R130" i="72"/>
  <c r="R139" i="72"/>
  <c r="R148" i="72"/>
  <c r="R157" i="72"/>
  <c r="R124" i="72"/>
  <c r="R133" i="72"/>
  <c r="G64" i="72"/>
  <c r="R58" i="72"/>
  <c r="R67" i="72"/>
  <c r="R76" i="72"/>
  <c r="R85" i="72"/>
  <c r="G82" i="72"/>
  <c r="R70" i="72"/>
  <c r="R40" i="72"/>
  <c r="R49" i="72"/>
  <c r="F28" i="72"/>
  <c r="Q28" i="72"/>
  <c r="M28" i="72"/>
  <c r="I28" i="72"/>
  <c r="R33" i="72"/>
  <c r="I37" i="72"/>
  <c r="R34" i="72"/>
  <c r="F37" i="72"/>
  <c r="R32" i="72"/>
  <c r="G37" i="72"/>
  <c r="R31" i="72"/>
  <c r="R25" i="72"/>
  <c r="N28" i="72"/>
  <c r="O28" i="72"/>
  <c r="J28" i="72"/>
  <c r="R23" i="72"/>
  <c r="G28" i="72"/>
  <c r="R26" i="72"/>
  <c r="R27" i="72"/>
  <c r="H28" i="72"/>
  <c r="L28" i="72"/>
  <c r="P28" i="72"/>
  <c r="R22" i="72"/>
  <c r="R145" i="75" l="1"/>
  <c r="T145" i="75" s="1"/>
  <c r="R19" i="75"/>
  <c r="R100" i="75"/>
  <c r="T100" i="75" s="1"/>
  <c r="R118" i="72"/>
  <c r="T118" i="72" s="1"/>
  <c r="R82" i="72"/>
  <c r="T82" i="72" s="1"/>
  <c r="R235" i="72"/>
  <c r="T235" i="72" s="1"/>
  <c r="R127" i="72"/>
  <c r="T127" i="72" s="1"/>
  <c r="R154" i="72"/>
  <c r="T154" i="72" s="1"/>
  <c r="R136" i="72"/>
  <c r="T136" i="72" s="1"/>
  <c r="R253" i="72"/>
  <c r="T253" i="72" s="1"/>
  <c r="R64" i="72"/>
  <c r="T64" i="72" s="1"/>
  <c r="T280" i="72"/>
  <c r="R307" i="72"/>
  <c r="T307" i="72" s="1"/>
  <c r="R262" i="72"/>
  <c r="T262" i="72" s="1"/>
  <c r="R226" i="72"/>
  <c r="T226" i="72" s="1"/>
  <c r="R208" i="72"/>
  <c r="T208" i="72" s="1"/>
  <c r="T271" i="72"/>
  <c r="R172" i="72"/>
  <c r="T172" i="72" s="1"/>
  <c r="R316" i="72"/>
  <c r="T316" i="72" s="1"/>
  <c r="R37" i="72"/>
  <c r="T37" i="72" s="1"/>
  <c r="R163" i="72"/>
  <c r="T163" i="72" s="1"/>
  <c r="R325" i="72"/>
  <c r="T325" i="72" s="1"/>
  <c r="R145" i="72"/>
  <c r="T145" i="72" s="1"/>
  <c r="R46" i="72"/>
  <c r="T46" i="72" s="1"/>
  <c r="R217" i="72"/>
  <c r="T217" i="72" s="1"/>
  <c r="R28" i="72"/>
  <c r="T28" i="72" s="1"/>
  <c r="R289" i="72"/>
  <c r="T289" i="72" s="1"/>
  <c r="R199" i="72"/>
  <c r="T199" i="72" s="1"/>
  <c r="R190" i="72"/>
  <c r="T190" i="72" s="1"/>
  <c r="R343" i="72"/>
  <c r="R100" i="72"/>
  <c r="T100" i="72" s="1"/>
  <c r="R334" i="72"/>
  <c r="T334" i="72" s="1"/>
  <c r="R109" i="72"/>
  <c r="T109" i="72" s="1"/>
  <c r="R73" i="72"/>
  <c r="T73" i="72" s="1"/>
  <c r="R181" i="72"/>
  <c r="T181" i="72" s="1"/>
  <c r="R91" i="72"/>
  <c r="T91" i="72" s="1"/>
  <c r="R244" i="72"/>
  <c r="T244" i="72" s="1"/>
  <c r="R298" i="72"/>
  <c r="T298" i="72" s="1"/>
  <c r="R55" i="72"/>
  <c r="T55" i="72" s="1"/>
  <c r="R73" i="75"/>
  <c r="T73" i="75" s="1"/>
  <c r="R64" i="75"/>
  <c r="T64" i="75" s="1"/>
  <c r="R91" i="75"/>
  <c r="T91" i="75" s="1"/>
  <c r="R55" i="75"/>
  <c r="T55" i="75" s="1"/>
  <c r="R172" i="75"/>
  <c r="T172" i="75" s="1"/>
  <c r="R199" i="75"/>
  <c r="T199" i="75" s="1"/>
  <c r="R109" i="75"/>
  <c r="T109" i="75" s="1"/>
  <c r="R181" i="75"/>
  <c r="T181" i="75" s="1"/>
  <c r="R82" i="75"/>
  <c r="T82" i="75" s="1"/>
  <c r="R154" i="75"/>
  <c r="T154" i="75" s="1"/>
  <c r="T19" i="75"/>
  <c r="R46" i="75"/>
  <c r="T46" i="75" s="1"/>
  <c r="R37" i="75"/>
  <c r="T37" i="75" s="1"/>
  <c r="R163" i="75"/>
  <c r="T163" i="75" s="1"/>
  <c r="R208" i="75"/>
  <c r="R190" i="75"/>
  <c r="T190" i="75" s="1"/>
  <c r="R118" i="75"/>
  <c r="T118" i="75" s="1"/>
  <c r="R28" i="75"/>
  <c r="T28" i="75" s="1"/>
  <c r="R136" i="75"/>
  <c r="T136" i="75" s="1"/>
  <c r="R127" i="75"/>
  <c r="T127" i="75" s="1"/>
  <c r="R346" i="72" l="1"/>
  <c r="T343" i="72"/>
  <c r="T346" i="72"/>
  <c r="R211" i="75"/>
  <c r="T208" i="75"/>
  <c r="T211" i="75" s="1"/>
</calcChain>
</file>

<file path=xl/sharedStrings.xml><?xml version="1.0" encoding="utf-8"?>
<sst xmlns="http://schemas.openxmlformats.org/spreadsheetml/2006/main" count="1610" uniqueCount="112">
  <si>
    <t>件名</t>
    <rPh sb="0" eb="2">
      <t>ケンメイ</t>
    </rPh>
    <phoneticPr fontId="5"/>
  </si>
  <si>
    <t>入札者</t>
    <rPh sb="0" eb="3">
      <t>ニュウサツシャ</t>
    </rPh>
    <phoneticPr fontId="5"/>
  </si>
  <si>
    <t>に該当する単価を入力して下さい。</t>
    <rPh sb="1" eb="3">
      <t>ガイトウ</t>
    </rPh>
    <rPh sb="5" eb="7">
      <t>タンカ</t>
    </rPh>
    <rPh sb="8" eb="10">
      <t>ニュウリョク</t>
    </rPh>
    <rPh sb="12" eb="13">
      <t>クダ</t>
    </rPh>
    <phoneticPr fontId="5"/>
  </si>
  <si>
    <t>事業所名</t>
    <rPh sb="0" eb="3">
      <t>ジギョウショ</t>
    </rPh>
    <rPh sb="3" eb="4">
      <t>メイ</t>
    </rPh>
    <phoneticPr fontId="6"/>
  </si>
  <si>
    <t>項目</t>
    <rPh sb="0" eb="2">
      <t>コウモク</t>
    </rPh>
    <phoneticPr fontId="6"/>
  </si>
  <si>
    <t>合計</t>
    <rPh sb="0" eb="2">
      <t>ゴウケイ</t>
    </rPh>
    <phoneticPr fontId="6"/>
  </si>
  <si>
    <t>契約電力(kW)</t>
    <rPh sb="0" eb="2">
      <t>ケイヤク</t>
    </rPh>
    <phoneticPr fontId="6"/>
  </si>
  <si>
    <t>-</t>
    <phoneticPr fontId="6"/>
  </si>
  <si>
    <t>基本料金
(円/kW・月)</t>
    <rPh sb="0" eb="2">
      <t>キホン</t>
    </rPh>
    <rPh sb="2" eb="4">
      <t>リョウキン</t>
    </rPh>
    <rPh sb="6" eb="7">
      <t>エン</t>
    </rPh>
    <rPh sb="11" eb="12">
      <t>ツキ</t>
    </rPh>
    <phoneticPr fontId="6"/>
  </si>
  <si>
    <t>常時</t>
    <rPh sb="0" eb="2">
      <t>ジョウジ</t>
    </rPh>
    <phoneticPr fontId="6"/>
  </si>
  <si>
    <t>託送料</t>
    <rPh sb="0" eb="2">
      <t>タクソウ</t>
    </rPh>
    <rPh sb="2" eb="3">
      <t>リョウ</t>
    </rPh>
    <phoneticPr fontId="6"/>
  </si>
  <si>
    <t>電力量料金
(円/kWh)</t>
    <rPh sb="0" eb="2">
      <t>デンリョク</t>
    </rPh>
    <rPh sb="2" eb="3">
      <t>リョウ</t>
    </rPh>
    <rPh sb="3" eb="5">
      <t>リョウキン</t>
    </rPh>
    <rPh sb="7" eb="8">
      <t>エン</t>
    </rPh>
    <phoneticPr fontId="6"/>
  </si>
  <si>
    <t>月合計(円未満切捨)</t>
    <rPh sb="0" eb="1">
      <t>ツキ</t>
    </rPh>
    <rPh sb="1" eb="3">
      <t>ゴウケイ</t>
    </rPh>
    <rPh sb="4" eb="5">
      <t>エン</t>
    </rPh>
    <rPh sb="5" eb="7">
      <t>ミマン</t>
    </rPh>
    <rPh sb="7" eb="8">
      <t>キ</t>
    </rPh>
    <rPh sb="8" eb="9">
      <t>ス</t>
    </rPh>
    <phoneticPr fontId="6"/>
  </si>
  <si>
    <t>総合計</t>
    <rPh sb="0" eb="1">
      <t>ソウ</t>
    </rPh>
    <rPh sb="1" eb="3">
      <t>ゴウケイ</t>
    </rPh>
    <phoneticPr fontId="6"/>
  </si>
  <si>
    <t>基本料金（常時）</t>
    <rPh sb="0" eb="2">
      <t>キホン</t>
    </rPh>
    <rPh sb="2" eb="4">
      <t>リョウキン</t>
    </rPh>
    <rPh sb="5" eb="7">
      <t>ジョウジ</t>
    </rPh>
    <phoneticPr fontId="5"/>
  </si>
  <si>
    <t>基本料金（託送料）</t>
    <rPh sb="0" eb="2">
      <t>キホン</t>
    </rPh>
    <rPh sb="2" eb="4">
      <t>リョウキン</t>
    </rPh>
    <rPh sb="5" eb="8">
      <t>タクソウリョウ</t>
    </rPh>
    <phoneticPr fontId="5"/>
  </si>
  <si>
    <t>（例）…契約電力（常時）×基本料金単価（託送料）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3">
      <t>タクソウリョウ</t>
    </rPh>
    <phoneticPr fontId="5"/>
  </si>
  <si>
    <t>電力量料金</t>
    <rPh sb="0" eb="3">
      <t>デンリョクリョウ</t>
    </rPh>
    <rPh sb="3" eb="5">
      <t>リョウキン</t>
    </rPh>
    <phoneticPr fontId="5"/>
  </si>
  <si>
    <t>（例）…使用電力量×電力量料金単価</t>
    <rPh sb="1" eb="2">
      <t>レイ</t>
    </rPh>
    <rPh sb="4" eb="6">
      <t>シヨウ</t>
    </rPh>
    <rPh sb="6" eb="9">
      <t>デンリョクリョウ</t>
    </rPh>
    <rPh sb="10" eb="13">
      <t>デンリョクリョウ</t>
    </rPh>
    <rPh sb="13" eb="15">
      <t>リョウキン</t>
    </rPh>
    <rPh sb="15" eb="17">
      <t>タンカ</t>
    </rPh>
    <phoneticPr fontId="5"/>
  </si>
  <si>
    <t>注意①　消費税及び地方消費税込みの額とすること。</t>
    <rPh sb="0" eb="2">
      <t>チュウイ</t>
    </rPh>
    <rPh sb="4" eb="7">
      <t>ショウヒゼイ</t>
    </rPh>
    <rPh sb="7" eb="8">
      <t>オヨ</t>
    </rPh>
    <rPh sb="9" eb="11">
      <t>チホウ</t>
    </rPh>
    <rPh sb="11" eb="14">
      <t>ショウヒゼイ</t>
    </rPh>
    <rPh sb="14" eb="15">
      <t>コ</t>
    </rPh>
    <rPh sb="17" eb="18">
      <t>ガク</t>
    </rPh>
    <phoneticPr fontId="5"/>
  </si>
  <si>
    <t>夏季（７月～９月）</t>
    <rPh sb="0" eb="2">
      <t>カキ</t>
    </rPh>
    <rPh sb="4" eb="5">
      <t>ガツ</t>
    </rPh>
    <rPh sb="7" eb="8">
      <t>ガツ</t>
    </rPh>
    <phoneticPr fontId="6"/>
  </si>
  <si>
    <t>その他季（10月～６月）</t>
    <rPh sb="2" eb="3">
      <t>タ</t>
    </rPh>
    <rPh sb="3" eb="4">
      <t>キ</t>
    </rPh>
    <rPh sb="7" eb="8">
      <t>ガツ</t>
    </rPh>
    <rPh sb="10" eb="11">
      <t>ガツ</t>
    </rPh>
    <phoneticPr fontId="6"/>
  </si>
  <si>
    <t>予定使用電力量
(kWh)</t>
    <rPh sb="0" eb="2">
      <t>ヨテイ</t>
    </rPh>
    <rPh sb="2" eb="4">
      <t>シヨウ</t>
    </rPh>
    <rPh sb="4" eb="6">
      <t>デンリョク</t>
    </rPh>
    <rPh sb="6" eb="7">
      <t>リョウ</t>
    </rPh>
    <phoneticPr fontId="6"/>
  </si>
  <si>
    <t>燃料調整費単価※１</t>
    <rPh sb="0" eb="2">
      <t>ネンリョウ</t>
    </rPh>
    <rPh sb="2" eb="5">
      <t>チョウセイヒ</t>
    </rPh>
    <rPh sb="5" eb="7">
      <t>タンカ</t>
    </rPh>
    <phoneticPr fontId="2"/>
  </si>
  <si>
    <t xml:space="preserve">         </t>
    <phoneticPr fontId="2"/>
  </si>
  <si>
    <t>燃料調整費単価</t>
    <rPh sb="0" eb="2">
      <t>ネンリョウ</t>
    </rPh>
    <rPh sb="2" eb="5">
      <t>チョウセイヒ</t>
    </rPh>
    <rPh sb="5" eb="7">
      <t>タンカ</t>
    </rPh>
    <phoneticPr fontId="2"/>
  </si>
  <si>
    <t>再生可能エネルギー発電促進賦課金（円未満切捨）</t>
    <rPh sb="0" eb="2">
      <t>サイセイ</t>
    </rPh>
    <rPh sb="2" eb="4">
      <t>カノウ</t>
    </rPh>
    <rPh sb="9" eb="11">
      <t>ハツデン</t>
    </rPh>
    <rPh sb="11" eb="13">
      <t>ソクシン</t>
    </rPh>
    <rPh sb="13" eb="16">
      <t>フカキン</t>
    </rPh>
    <rPh sb="17" eb="18">
      <t>エン</t>
    </rPh>
    <rPh sb="18" eb="20">
      <t>ミマン</t>
    </rPh>
    <rPh sb="20" eb="22">
      <t>キリス</t>
    </rPh>
    <phoneticPr fontId="2"/>
  </si>
  <si>
    <t>（例）…契約電力（常時）×基本料金単価（常時）×（185-100（力率％））/100</t>
    <rPh sb="1" eb="2">
      <t>レイ</t>
    </rPh>
    <rPh sb="4" eb="6">
      <t>ケイヤク</t>
    </rPh>
    <rPh sb="6" eb="8">
      <t>デンリョク</t>
    </rPh>
    <rPh sb="9" eb="11">
      <t>ジョウジ</t>
    </rPh>
    <rPh sb="13" eb="15">
      <t>キホン</t>
    </rPh>
    <rPh sb="15" eb="17">
      <t>リョウキン</t>
    </rPh>
    <rPh sb="17" eb="19">
      <t>タンカ</t>
    </rPh>
    <rPh sb="20" eb="22">
      <t>ジョウジ</t>
    </rPh>
    <rPh sb="33" eb="34">
      <t>リキ</t>
    </rPh>
    <rPh sb="34" eb="35">
      <t>リツ</t>
    </rPh>
    <phoneticPr fontId="5"/>
  </si>
  <si>
    <t>（例）…使用電力量×燃料費調整単価</t>
    <rPh sb="1" eb="2">
      <t>レイ</t>
    </rPh>
    <rPh sb="4" eb="6">
      <t>シヨウ</t>
    </rPh>
    <rPh sb="6" eb="9">
      <t>デンリョクリョウ</t>
    </rPh>
    <rPh sb="10" eb="13">
      <t>ネンリョウヒ</t>
    </rPh>
    <rPh sb="13" eb="15">
      <t>チョウセイ</t>
    </rPh>
    <rPh sb="15" eb="17">
      <t>タンカ</t>
    </rPh>
    <phoneticPr fontId="5"/>
  </si>
  <si>
    <t>（例）…使用電力量×再生可能エネルギー発電促進賦課金単価</t>
    <rPh sb="1" eb="2">
      <t>レイ</t>
    </rPh>
    <rPh sb="4" eb="6">
      <t>シヨウ</t>
    </rPh>
    <rPh sb="6" eb="9">
      <t>デンリョクリョウ</t>
    </rPh>
    <rPh sb="10" eb="12">
      <t>サイセイ</t>
    </rPh>
    <rPh sb="12" eb="14">
      <t>カノウ</t>
    </rPh>
    <rPh sb="19" eb="21">
      <t>ハツデン</t>
    </rPh>
    <rPh sb="21" eb="23">
      <t>ソクシン</t>
    </rPh>
    <rPh sb="23" eb="25">
      <t>フカ</t>
    </rPh>
    <rPh sb="25" eb="26">
      <t>キン</t>
    </rPh>
    <rPh sb="26" eb="28">
      <t>タンカ</t>
    </rPh>
    <phoneticPr fontId="5"/>
  </si>
  <si>
    <t>※１「燃料費調整単価」は、管轄する電力会社の算出する令和３年１０月のものとする。</t>
    <phoneticPr fontId="2"/>
  </si>
  <si>
    <t>※２「再生可能エネルギー発電促進賦課金」は、管轄する 電力会社の算出する令和３年5月のものとする。</t>
    <phoneticPr fontId="2"/>
  </si>
  <si>
    <t>再生可能エネルギー発電促進賦課金※２</t>
    <rPh sb="0" eb="2">
      <t>サイセイ</t>
    </rPh>
    <rPh sb="2" eb="4">
      <t>カノウ</t>
    </rPh>
    <rPh sb="9" eb="11">
      <t>ハツデン</t>
    </rPh>
    <rPh sb="11" eb="13">
      <t>ソクシン</t>
    </rPh>
    <rPh sb="13" eb="16">
      <t>フカキン</t>
    </rPh>
    <phoneticPr fontId="2"/>
  </si>
  <si>
    <t>(単位：円）</t>
    <rPh sb="1" eb="3">
      <t>タンイ</t>
    </rPh>
    <rPh sb="4" eb="5">
      <t>エン</t>
    </rPh>
    <phoneticPr fontId="2"/>
  </si>
  <si>
    <t>入札金額明細書</t>
    <rPh sb="0" eb="2">
      <t>ニュウサツ</t>
    </rPh>
    <rPh sb="2" eb="4">
      <t>キンガク</t>
    </rPh>
    <rPh sb="4" eb="7">
      <t>メイサイショ</t>
    </rPh>
    <phoneticPr fontId="2"/>
  </si>
  <si>
    <r>
      <t>各料金計算式</t>
    </r>
    <r>
      <rPr>
        <b/>
        <sz val="9"/>
        <color indexed="12"/>
        <rFont val="Meiryo UI"/>
        <family val="3"/>
        <charset val="128"/>
      </rPr>
      <t>（入札者は、各項目の数式を記入して下さい。）</t>
    </r>
    <rPh sb="0" eb="3">
      <t>カクリョウキン</t>
    </rPh>
    <rPh sb="3" eb="6">
      <t>ケイサンシキ</t>
    </rPh>
    <rPh sb="7" eb="10">
      <t>ニュウサツシャ</t>
    </rPh>
    <rPh sb="12" eb="13">
      <t>カク</t>
    </rPh>
    <rPh sb="13" eb="15">
      <t>コウモク</t>
    </rPh>
    <rPh sb="16" eb="18">
      <t>スウシキ</t>
    </rPh>
    <rPh sb="19" eb="21">
      <t>キニュウ</t>
    </rPh>
    <rPh sb="23" eb="24">
      <t>クダ</t>
    </rPh>
    <phoneticPr fontId="5"/>
  </si>
  <si>
    <t>注意②　入札書に添付する明細書は、この様式もしくはこれに沿ったものとすること。</t>
    <rPh sb="0" eb="2">
      <t>チュウイ</t>
    </rPh>
    <rPh sb="4" eb="7">
      <t>ニュウサツショ</t>
    </rPh>
    <rPh sb="8" eb="10">
      <t>テンプ</t>
    </rPh>
    <rPh sb="12" eb="15">
      <t>メイサイショ</t>
    </rPh>
    <rPh sb="19" eb="21">
      <t>ヨウシキ</t>
    </rPh>
    <rPh sb="28" eb="29">
      <t>ソ</t>
    </rPh>
    <phoneticPr fontId="5"/>
  </si>
  <si>
    <t>-</t>
    <phoneticPr fontId="2"/>
  </si>
  <si>
    <t>-</t>
    <phoneticPr fontId="2"/>
  </si>
  <si>
    <t>Ｒ4年4月</t>
    <rPh sb="2" eb="3">
      <t>ネン</t>
    </rPh>
    <rPh sb="4" eb="5">
      <t>ツキ</t>
    </rPh>
    <phoneticPr fontId="3"/>
  </si>
  <si>
    <t>Ｒ4年5月</t>
    <rPh sb="2" eb="3">
      <t>ネン</t>
    </rPh>
    <rPh sb="4" eb="5">
      <t>ツキ</t>
    </rPh>
    <phoneticPr fontId="3"/>
  </si>
  <si>
    <t>Ｒ4年6月</t>
    <rPh sb="2" eb="3">
      <t>ネン</t>
    </rPh>
    <rPh sb="4" eb="5">
      <t>ツキ</t>
    </rPh>
    <phoneticPr fontId="3"/>
  </si>
  <si>
    <t>Ｒ4年7月</t>
    <rPh sb="2" eb="3">
      <t>ネン</t>
    </rPh>
    <rPh sb="4" eb="5">
      <t>ツキ</t>
    </rPh>
    <phoneticPr fontId="3"/>
  </si>
  <si>
    <t>Ｒ4年8月</t>
    <rPh sb="2" eb="3">
      <t>ネン</t>
    </rPh>
    <rPh sb="4" eb="5">
      <t>ツキ</t>
    </rPh>
    <phoneticPr fontId="3"/>
  </si>
  <si>
    <t>Ｒ4年9月</t>
    <rPh sb="2" eb="3">
      <t>ネン</t>
    </rPh>
    <rPh sb="4" eb="5">
      <t>ツキ</t>
    </rPh>
    <phoneticPr fontId="3"/>
  </si>
  <si>
    <t>Ｒ4年10月</t>
    <rPh sb="2" eb="3">
      <t>ネン</t>
    </rPh>
    <rPh sb="5" eb="6">
      <t>ツキ</t>
    </rPh>
    <phoneticPr fontId="3"/>
  </si>
  <si>
    <t>Ｒ4年11月</t>
    <rPh sb="2" eb="3">
      <t>ネン</t>
    </rPh>
    <rPh sb="5" eb="6">
      <t>ツキ</t>
    </rPh>
    <phoneticPr fontId="3"/>
  </si>
  <si>
    <t>Ｒ4年12月</t>
    <rPh sb="2" eb="3">
      <t>ネン</t>
    </rPh>
    <rPh sb="5" eb="6">
      <t>ツキ</t>
    </rPh>
    <phoneticPr fontId="3"/>
  </si>
  <si>
    <t>Ｒ5年1月</t>
    <rPh sb="2" eb="3">
      <t>ネン</t>
    </rPh>
    <rPh sb="4" eb="5">
      <t>ツキ</t>
    </rPh>
    <phoneticPr fontId="3"/>
  </si>
  <si>
    <t>Ｒ5年2月</t>
    <rPh sb="2" eb="3">
      <t>ネン</t>
    </rPh>
    <rPh sb="4" eb="5">
      <t>ツキ</t>
    </rPh>
    <phoneticPr fontId="3"/>
  </si>
  <si>
    <t>Ｒ5年3月</t>
    <rPh sb="2" eb="3">
      <t>ネン</t>
    </rPh>
    <rPh sb="4" eb="5">
      <t>ツキ</t>
    </rPh>
    <phoneticPr fontId="3"/>
  </si>
  <si>
    <t>-</t>
  </si>
  <si>
    <t>市立小学校及び中学校で使用する電気</t>
    <rPh sb="0" eb="2">
      <t>シリツ</t>
    </rPh>
    <rPh sb="2" eb="5">
      <t>ショウガッコウ</t>
    </rPh>
    <rPh sb="5" eb="6">
      <t>オヨ</t>
    </rPh>
    <rPh sb="7" eb="10">
      <t>チュウガッコウ</t>
    </rPh>
    <rPh sb="11" eb="13">
      <t>シヨウ</t>
    </rPh>
    <rPh sb="15" eb="17">
      <t>デンキ</t>
    </rPh>
    <phoneticPr fontId="6"/>
  </si>
  <si>
    <t>中部西小学校</t>
  </si>
  <si>
    <t>浜田小学校</t>
  </si>
  <si>
    <t>塩浜小学校</t>
  </si>
  <si>
    <t>羽津小学校</t>
  </si>
  <si>
    <t>海蔵小学校</t>
  </si>
  <si>
    <t>富洲原小学校</t>
  </si>
  <si>
    <t>富田小学校</t>
  </si>
  <si>
    <t>日永小学校</t>
  </si>
  <si>
    <t>四郷小学校</t>
  </si>
  <si>
    <t>高花平小学校</t>
  </si>
  <si>
    <t>常磐小学校</t>
  </si>
  <si>
    <t>内部小学校</t>
  </si>
  <si>
    <t>小山田小学校</t>
  </si>
  <si>
    <t>河原田小学校</t>
  </si>
  <si>
    <t>川島小学校</t>
  </si>
  <si>
    <t>神前小学校</t>
  </si>
  <si>
    <t>桜小学校</t>
  </si>
  <si>
    <t>県小学校</t>
  </si>
  <si>
    <t>三重小学校</t>
  </si>
  <si>
    <t>大矢知興譲小学校</t>
  </si>
  <si>
    <t>八郷小学校</t>
  </si>
  <si>
    <t>下野小学校</t>
  </si>
  <si>
    <t>水沢小学校</t>
  </si>
  <si>
    <t>保々小学校</t>
  </si>
  <si>
    <t>泊山小学校</t>
  </si>
  <si>
    <t>常磐西小学校</t>
  </si>
  <si>
    <t>三重西小学校</t>
  </si>
  <si>
    <t>大谷台小学校</t>
  </si>
  <si>
    <t>桜台小学校</t>
  </si>
  <si>
    <t>八郷西小学校</t>
  </si>
  <si>
    <t>三重北小学校</t>
  </si>
  <si>
    <t>羽津北小学校</t>
  </si>
  <si>
    <t>内部東小学校</t>
  </si>
  <si>
    <t>中央小学校</t>
  </si>
  <si>
    <t>橋北小学校</t>
  </si>
  <si>
    <t>笹川小学校</t>
  </si>
  <si>
    <t>楠小学校</t>
  </si>
  <si>
    <t>中部中学校</t>
  </si>
  <si>
    <t>橋北中学校</t>
  </si>
  <si>
    <t>港中学校</t>
  </si>
  <si>
    <t>塩浜中学校</t>
  </si>
  <si>
    <t>山手中学校</t>
  </si>
  <si>
    <t>富田中学校</t>
  </si>
  <si>
    <t>富洲原中学校</t>
  </si>
  <si>
    <t>笹川中学校</t>
  </si>
  <si>
    <t>南中学校</t>
  </si>
  <si>
    <t>三滝中学校</t>
  </si>
  <si>
    <t>大池中学校</t>
  </si>
  <si>
    <t>朝明中学校</t>
  </si>
  <si>
    <t>保々中学校</t>
  </si>
  <si>
    <t>常磐中学校</t>
  </si>
  <si>
    <t>西陵中学校</t>
  </si>
  <si>
    <t>西笹川中学校</t>
  </si>
  <si>
    <t>三重平中学校</t>
  </si>
  <si>
    <t>羽津中学校</t>
  </si>
  <si>
    <t>西朝明中学校</t>
  </si>
  <si>
    <t>桜中学校</t>
  </si>
  <si>
    <t>内部中学校</t>
  </si>
  <si>
    <t>楠中学校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</si>
</sst>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yyyy&quot;年&quot;m&quot;月&quot;;@"/>
    <numFmt numFmtId="177" formatCode="#,##0_);\(#,##0\)"/>
    <numFmt numFmtId="178" formatCode="#,##0_);[Red]\(#,##0\)"/>
    <numFmt numFmtId="179" formatCode="#,##0.00_);\(#,##0.00\)"/>
    <numFmt numFmtId="180" formatCode="#,##0.00;&quot;▲ &quot;#,##0.00"/>
    <numFmt numFmtId="181" formatCode="#,##0.00_ ;[Red]\-#,##0.00\ "/>
    <numFmt numFmtId="182" formatCode="0_);[Red]\(0\)"/>
  </numFmts>
  <fonts count="19" x14ac:knownFonts="1"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6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indexed="12"/>
      <name val="Meiryo UI"/>
      <family val="3"/>
      <charset val="128"/>
    </font>
    <font>
      <sz val="9"/>
      <color indexed="12"/>
      <name val="Meiryo UI"/>
      <family val="3"/>
      <charset val="128"/>
    </font>
    <font>
      <sz val="9"/>
      <color rgb="FF0000FF"/>
      <name val="Meiryo UI"/>
      <family val="3"/>
      <charset val="128"/>
    </font>
    <font>
      <b/>
      <sz val="9"/>
      <color indexed="10"/>
      <name val="Meiryo UI"/>
      <family val="3"/>
      <charset val="128"/>
    </font>
    <font>
      <sz val="1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8" fillId="0" borderId="0" xfId="2" applyFo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>
      <alignment vertical="center"/>
    </xf>
    <xf numFmtId="0" fontId="11" fillId="0" borderId="0" xfId="2" applyFont="1" applyBorder="1">
      <alignment vertical="center"/>
    </xf>
    <xf numFmtId="0" fontId="12" fillId="0" borderId="0" xfId="2" applyFont="1" applyBorder="1" applyAlignment="1">
      <alignment horizontal="center" vertical="center" wrapText="1"/>
    </xf>
    <xf numFmtId="0" fontId="10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 indent="1"/>
    </xf>
    <xf numFmtId="0" fontId="10" fillId="3" borderId="7" xfId="2" applyFont="1" applyFill="1" applyBorder="1">
      <alignment vertical="center"/>
    </xf>
    <xf numFmtId="0" fontId="10" fillId="0" borderId="0" xfId="2" applyFo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12" fillId="0" borderId="3" xfId="2" applyFont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4" borderId="6" xfId="2" applyFont="1" applyFill="1" applyBorder="1" applyAlignment="1">
      <alignment vertical="center" wrapText="1"/>
    </xf>
    <xf numFmtId="0" fontId="12" fillId="2" borderId="6" xfId="2" applyFont="1" applyFill="1" applyBorder="1" applyAlignment="1">
      <alignment horizontal="center" vertical="center" wrapText="1"/>
    </xf>
    <xf numFmtId="176" fontId="12" fillId="2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177" fontId="10" fillId="0" borderId="6" xfId="2" applyNumberFormat="1" applyFont="1" applyFill="1" applyBorder="1" applyAlignment="1">
      <alignment horizontal="center" vertical="center" wrapText="1"/>
    </xf>
    <xf numFmtId="1" fontId="10" fillId="2" borderId="8" xfId="2" applyNumberFormat="1" applyFont="1" applyFill="1" applyBorder="1" applyAlignment="1">
      <alignment horizontal="center" vertical="center" shrinkToFit="1"/>
    </xf>
    <xf numFmtId="1" fontId="12" fillId="2" borderId="2" xfId="2" applyNumberFormat="1" applyFont="1" applyFill="1" applyBorder="1" applyAlignment="1">
      <alignment horizontal="center" vertical="center" wrapText="1"/>
    </xf>
    <xf numFmtId="179" fontId="12" fillId="3" borderId="7" xfId="2" applyNumberFormat="1" applyFont="1" applyFill="1" applyBorder="1" applyAlignment="1">
      <alignment horizontal="right" vertical="center" wrapText="1"/>
    </xf>
    <xf numFmtId="1" fontId="12" fillId="2" borderId="2" xfId="2" applyNumberFormat="1" applyFont="1" applyFill="1" applyBorder="1" applyAlignment="1">
      <alignment horizontal="center" vertical="center" shrinkToFit="1"/>
    </xf>
    <xf numFmtId="180" fontId="12" fillId="0" borderId="12" xfId="2" applyNumberFormat="1" applyFont="1" applyFill="1" applyBorder="1" applyAlignment="1">
      <alignment horizontal="right" vertical="center" wrapText="1"/>
    </xf>
    <xf numFmtId="179" fontId="12" fillId="0" borderId="10" xfId="2" applyNumberFormat="1" applyFont="1" applyFill="1" applyBorder="1" applyAlignment="1">
      <alignment horizontal="right" vertical="center" wrapText="1"/>
    </xf>
    <xf numFmtId="49" fontId="12" fillId="4" borderId="0" xfId="2" applyNumberFormat="1" applyFont="1" applyFill="1" applyBorder="1" applyAlignment="1">
      <alignment horizontal="left" vertical="top" wrapText="1"/>
    </xf>
    <xf numFmtId="49" fontId="12" fillId="4" borderId="5" xfId="2" applyNumberFormat="1" applyFont="1" applyFill="1" applyBorder="1" applyAlignment="1">
      <alignment horizontal="left" vertical="center" wrapText="1"/>
    </xf>
    <xf numFmtId="1" fontId="12" fillId="6" borderId="5" xfId="2" applyNumberFormat="1" applyFont="1" applyFill="1" applyBorder="1" applyAlignment="1">
      <alignment horizontal="center" vertical="center" wrapText="1"/>
    </xf>
    <xf numFmtId="49" fontId="12" fillId="4" borderId="5" xfId="2" applyNumberFormat="1" applyFont="1" applyFill="1" applyBorder="1" applyAlignment="1">
      <alignment vertical="center" wrapText="1"/>
    </xf>
    <xf numFmtId="177" fontId="12" fillId="6" borderId="5" xfId="2" applyNumberFormat="1" applyFont="1" applyFill="1" applyBorder="1" applyAlignment="1">
      <alignment horizontal="right" vertical="top" wrapText="1"/>
    </xf>
    <xf numFmtId="177" fontId="12" fillId="0" borderId="5" xfId="2" applyNumberFormat="1" applyFont="1" applyFill="1" applyBorder="1" applyAlignment="1">
      <alignment horizontal="right" vertical="top" wrapText="1"/>
    </xf>
    <xf numFmtId="49" fontId="12" fillId="4" borderId="0" xfId="2" applyNumberFormat="1" applyFont="1" applyFill="1" applyBorder="1" applyAlignment="1">
      <alignment horizontal="left" vertical="top"/>
    </xf>
    <xf numFmtId="49" fontId="12" fillId="4" borderId="0" xfId="2" applyNumberFormat="1" applyFont="1" applyFill="1" applyBorder="1" applyAlignment="1">
      <alignment horizontal="left" vertical="center" wrapText="1"/>
    </xf>
    <xf numFmtId="1" fontId="12" fillId="6" borderId="0" xfId="2" applyNumberFormat="1" applyFont="1" applyFill="1" applyBorder="1" applyAlignment="1">
      <alignment horizontal="center" vertical="center" wrapText="1"/>
    </xf>
    <xf numFmtId="49" fontId="12" fillId="4" borderId="0" xfId="2" applyNumberFormat="1" applyFont="1" applyFill="1" applyBorder="1" applyAlignment="1">
      <alignment vertical="center" wrapText="1"/>
    </xf>
    <xf numFmtId="177" fontId="12" fillId="6" borderId="0" xfId="2" applyNumberFormat="1" applyFont="1" applyFill="1" applyBorder="1" applyAlignment="1">
      <alignment horizontal="right" vertical="top" wrapText="1"/>
    </xf>
    <xf numFmtId="0" fontId="10" fillId="0" borderId="0" xfId="2" applyFont="1" applyFill="1">
      <alignment vertical="center"/>
    </xf>
    <xf numFmtId="0" fontId="13" fillId="0" borderId="3" xfId="2" applyFont="1" applyFill="1" applyBorder="1" applyAlignment="1">
      <alignment vertical="center"/>
    </xf>
    <xf numFmtId="0" fontId="15" fillId="0" borderId="2" xfId="2" applyFont="1" applyBorder="1" applyAlignment="1">
      <alignment vertical="center"/>
    </xf>
    <xf numFmtId="0" fontId="15" fillId="0" borderId="1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7" fillId="0" borderId="0" xfId="2" applyFont="1">
      <alignment vertical="center"/>
    </xf>
    <xf numFmtId="0" fontId="8" fillId="0" borderId="0" xfId="2" applyFont="1" applyFill="1">
      <alignment vertical="center"/>
    </xf>
    <xf numFmtId="177" fontId="9" fillId="5" borderId="13" xfId="2" applyNumberFormat="1" applyFont="1" applyFill="1" applyBorder="1" applyAlignment="1">
      <alignment vertical="center" wrapText="1"/>
    </xf>
    <xf numFmtId="177" fontId="10" fillId="0" borderId="13" xfId="2" applyNumberFormat="1" applyFont="1" applyFill="1" applyBorder="1" applyAlignment="1">
      <alignment horizontal="center" vertical="center" wrapText="1"/>
    </xf>
    <xf numFmtId="177" fontId="10" fillId="0" borderId="14" xfId="2" applyNumberFormat="1" applyFont="1" applyFill="1" applyBorder="1" applyAlignment="1">
      <alignment horizontal="right" vertical="center" wrapText="1"/>
    </xf>
    <xf numFmtId="179" fontId="12" fillId="0" borderId="15" xfId="2" applyNumberFormat="1" applyFont="1" applyFill="1" applyBorder="1" applyAlignment="1">
      <alignment horizontal="right" vertical="center" wrapText="1"/>
    </xf>
    <xf numFmtId="179" fontId="10" fillId="0" borderId="14" xfId="2" applyNumberFormat="1" applyFont="1" applyFill="1" applyBorder="1" applyAlignment="1">
      <alignment horizontal="right" vertical="center" wrapText="1"/>
    </xf>
    <xf numFmtId="179" fontId="12" fillId="0" borderId="14" xfId="2" applyNumberFormat="1" applyFont="1" applyFill="1" applyBorder="1" applyAlignment="1">
      <alignment horizontal="right" vertical="center" wrapText="1"/>
    </xf>
    <xf numFmtId="181" fontId="12" fillId="0" borderId="15" xfId="2" applyNumberFormat="1" applyFont="1" applyFill="1" applyBorder="1" applyAlignment="1">
      <alignment horizontal="right" vertical="center" wrapText="1"/>
    </xf>
    <xf numFmtId="181" fontId="10" fillId="0" borderId="14" xfId="2" applyNumberFormat="1" applyFont="1" applyFill="1" applyBorder="1" applyAlignment="1">
      <alignment horizontal="right" vertical="center" wrapText="1"/>
    </xf>
    <xf numFmtId="177" fontId="12" fillId="0" borderId="14" xfId="2" applyNumberFormat="1" applyFont="1" applyFill="1" applyBorder="1" applyAlignment="1">
      <alignment horizontal="right" vertical="center" wrapText="1"/>
    </xf>
    <xf numFmtId="177" fontId="12" fillId="0" borderId="16" xfId="2" applyNumberFormat="1" applyFont="1" applyFill="1" applyBorder="1" applyAlignment="1">
      <alignment horizontal="right" vertical="center" wrapText="1"/>
    </xf>
    <xf numFmtId="49" fontId="12" fillId="8" borderId="6" xfId="2" applyNumberFormat="1" applyFont="1" applyFill="1" applyBorder="1" applyAlignment="1">
      <alignment vertical="center"/>
    </xf>
    <xf numFmtId="0" fontId="10" fillId="8" borderId="6" xfId="2" applyFont="1" applyFill="1" applyBorder="1" applyAlignment="1">
      <alignment vertical="center" shrinkToFit="1"/>
    </xf>
    <xf numFmtId="0" fontId="10" fillId="8" borderId="2" xfId="2" applyFont="1" applyFill="1" applyBorder="1" applyAlignment="1">
      <alignment vertical="center" shrinkToFit="1"/>
    </xf>
    <xf numFmtId="0" fontId="10" fillId="8" borderId="4" xfId="2" applyFont="1" applyFill="1" applyBorder="1" applyAlignment="1">
      <alignment vertical="center" shrinkToFit="1"/>
    </xf>
    <xf numFmtId="0" fontId="16" fillId="0" borderId="17" xfId="2" applyFont="1" applyBorder="1">
      <alignment vertical="center"/>
    </xf>
    <xf numFmtId="0" fontId="16" fillId="0" borderId="3" xfId="2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11" xfId="2" applyFont="1" applyBorder="1" applyAlignment="1">
      <alignment vertical="center"/>
    </xf>
    <xf numFmtId="0" fontId="16" fillId="0" borderId="2" xfId="2" applyFont="1" applyBorder="1">
      <alignment vertical="center"/>
    </xf>
    <xf numFmtId="0" fontId="16" fillId="0" borderId="1" xfId="2" applyFont="1" applyBorder="1" applyAlignment="1">
      <alignment vertical="center"/>
    </xf>
    <xf numFmtId="179" fontId="12" fillId="0" borderId="14" xfId="2" applyNumberFormat="1" applyFont="1" applyFill="1" applyBorder="1" applyAlignment="1">
      <alignment horizontal="center" vertical="center" wrapText="1"/>
    </xf>
    <xf numFmtId="178" fontId="9" fillId="9" borderId="14" xfId="2" applyNumberFormat="1" applyFont="1" applyFill="1" applyBorder="1" applyAlignment="1">
      <alignment vertical="center" wrapText="1"/>
    </xf>
    <xf numFmtId="177" fontId="10" fillId="0" borderId="0" xfId="2" applyNumberFormat="1" applyFont="1">
      <alignment vertical="center"/>
    </xf>
    <xf numFmtId="0" fontId="12" fillId="4" borderId="8" xfId="2" applyNumberFormat="1" applyFont="1" applyFill="1" applyBorder="1" applyAlignment="1">
      <alignment horizontal="center" vertical="center" wrapText="1"/>
    </xf>
    <xf numFmtId="0" fontId="12" fillId="4" borderId="9" xfId="2" applyNumberFormat="1" applyFont="1" applyFill="1" applyBorder="1" applyAlignment="1">
      <alignment horizontal="center" vertical="center" wrapText="1"/>
    </xf>
    <xf numFmtId="0" fontId="12" fillId="4" borderId="10" xfId="2" applyNumberFormat="1" applyFont="1" applyFill="1" applyBorder="1" applyAlignment="1">
      <alignment horizontal="center" vertical="center" wrapText="1"/>
    </xf>
    <xf numFmtId="0" fontId="12" fillId="2" borderId="8" xfId="2" applyNumberFormat="1" applyFont="1" applyFill="1" applyBorder="1" applyAlignment="1">
      <alignment horizontal="center" vertical="center" wrapText="1"/>
    </xf>
    <xf numFmtId="0" fontId="12" fillId="2" borderId="9" xfId="2" applyNumberFormat="1" applyFont="1" applyFill="1" applyBorder="1" applyAlignment="1">
      <alignment horizontal="center" vertical="center" wrapText="1"/>
    </xf>
    <xf numFmtId="0" fontId="12" fillId="2" borderId="10" xfId="2" applyNumberFormat="1" applyFont="1" applyFill="1" applyBorder="1" applyAlignment="1">
      <alignment horizontal="center" vertical="center" wrapText="1"/>
    </xf>
    <xf numFmtId="49" fontId="10" fillId="2" borderId="2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49" fontId="10" fillId="2" borderId="4" xfId="2" applyNumberFormat="1" applyFont="1" applyFill="1" applyBorder="1" applyAlignment="1">
      <alignment horizontal="center" vertical="center" wrapText="1"/>
    </xf>
    <xf numFmtId="49" fontId="10" fillId="2" borderId="6" xfId="2" applyNumberFormat="1" applyFont="1" applyFill="1" applyBorder="1" applyAlignment="1">
      <alignment horizontal="center" vertical="center" wrapText="1"/>
    </xf>
    <xf numFmtId="49" fontId="12" fillId="2" borderId="6" xfId="2" applyNumberFormat="1" applyFont="1" applyFill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left" vertical="center" wrapText="1"/>
    </xf>
    <xf numFmtId="49" fontId="12" fillId="2" borderId="1" xfId="2" applyNumberFormat="1" applyFont="1" applyFill="1" applyBorder="1" applyAlignment="1">
      <alignment horizontal="left" vertical="center" wrapText="1"/>
    </xf>
    <xf numFmtId="49" fontId="12" fillId="2" borderId="2" xfId="2" applyNumberFormat="1" applyFont="1" applyFill="1" applyBorder="1" applyAlignment="1">
      <alignment horizontal="left" vertical="center" shrinkToFit="1"/>
    </xf>
    <xf numFmtId="49" fontId="12" fillId="2" borderId="1" xfId="2" applyNumberFormat="1" applyFont="1" applyFill="1" applyBorder="1" applyAlignment="1">
      <alignment horizontal="left" vertical="center" shrinkToFit="1"/>
    </xf>
    <xf numFmtId="49" fontId="12" fillId="2" borderId="2" xfId="2" applyNumberFormat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8" borderId="6" xfId="2" applyNumberFormat="1" applyFont="1" applyFill="1" applyBorder="1" applyAlignment="1">
      <alignment horizontal="left" vertical="center" wrapText="1"/>
    </xf>
    <xf numFmtId="0" fontId="13" fillId="7" borderId="2" xfId="2" applyFont="1" applyFill="1" applyBorder="1" applyAlignment="1">
      <alignment horizontal="left" vertical="center"/>
    </xf>
    <xf numFmtId="0" fontId="13" fillId="7" borderId="1" xfId="2" applyFont="1" applyFill="1" applyBorder="1" applyAlignment="1">
      <alignment horizontal="left" vertical="center"/>
    </xf>
    <xf numFmtId="0" fontId="13" fillId="7" borderId="4" xfId="2" applyFont="1" applyFill="1" applyBorder="1" applyAlignment="1">
      <alignment horizontal="left" vertical="center"/>
    </xf>
    <xf numFmtId="0" fontId="10" fillId="7" borderId="2" xfId="2" applyFont="1" applyFill="1" applyBorder="1" applyAlignment="1">
      <alignment vertical="center" shrinkToFit="1"/>
    </xf>
    <xf numFmtId="0" fontId="10" fillId="7" borderId="1" xfId="2" applyFont="1" applyFill="1" applyBorder="1" applyAlignment="1">
      <alignment vertical="center" shrinkToFit="1"/>
    </xf>
    <xf numFmtId="0" fontId="10" fillId="7" borderId="4" xfId="2" applyFont="1" applyFill="1" applyBorder="1" applyAlignment="1">
      <alignment vertical="center" shrinkToFit="1"/>
    </xf>
    <xf numFmtId="49" fontId="12" fillId="2" borderId="8" xfId="2" applyNumberFormat="1" applyFont="1" applyFill="1" applyBorder="1" applyAlignment="1">
      <alignment horizontal="center" vertical="center" wrapText="1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4" xfId="2" applyNumberFormat="1" applyFont="1" applyFill="1" applyBorder="1" applyAlignment="1">
      <alignment horizontal="left" vertical="center" shrinkToFit="1"/>
    </xf>
    <xf numFmtId="49" fontId="12" fillId="2" borderId="4" xfId="2" applyNumberFormat="1" applyFont="1" applyFill="1" applyBorder="1" applyAlignment="1">
      <alignment horizontal="left" vertical="center" wrapText="1"/>
    </xf>
    <xf numFmtId="0" fontId="7" fillId="0" borderId="0" xfId="2" applyFont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 indent="1"/>
    </xf>
    <xf numFmtId="0" fontId="9" fillId="0" borderId="1" xfId="2" applyFont="1" applyBorder="1" applyAlignment="1">
      <alignment horizontal="left" vertical="center" indent="1"/>
    </xf>
    <xf numFmtId="0" fontId="9" fillId="0" borderId="4" xfId="2" applyFont="1" applyBorder="1" applyAlignment="1">
      <alignment horizontal="left" vertical="center" indent="1"/>
    </xf>
    <xf numFmtId="0" fontId="9" fillId="0" borderId="2" xfId="2" applyFont="1" applyFill="1" applyBorder="1" applyAlignment="1">
      <alignment horizontal="left" vertical="center" indent="1"/>
    </xf>
    <xf numFmtId="0" fontId="9" fillId="0" borderId="1" xfId="2" applyFont="1" applyFill="1" applyBorder="1" applyAlignment="1">
      <alignment horizontal="left" vertical="center" indent="1"/>
    </xf>
    <xf numFmtId="0" fontId="9" fillId="0" borderId="4" xfId="2" applyFont="1" applyFill="1" applyBorder="1" applyAlignment="1">
      <alignment horizontal="left" vertical="center" indent="1"/>
    </xf>
    <xf numFmtId="49" fontId="12" fillId="2" borderId="4" xfId="2" applyNumberFormat="1" applyFont="1" applyFill="1" applyBorder="1" applyAlignment="1">
      <alignment horizontal="center" vertical="center" wrapText="1"/>
    </xf>
    <xf numFmtId="49" fontId="10" fillId="2" borderId="18" xfId="2" applyNumberFormat="1" applyFont="1" applyFill="1" applyBorder="1" applyAlignment="1">
      <alignment horizontal="center" vertical="center" wrapText="1"/>
    </xf>
    <xf numFmtId="49" fontId="10" fillId="2" borderId="19" xfId="2" applyNumberFormat="1" applyFont="1" applyFill="1" applyBorder="1" applyAlignment="1">
      <alignment horizontal="center" vertical="center" wrapText="1"/>
    </xf>
    <xf numFmtId="49" fontId="12" fillId="4" borderId="9" xfId="2" applyNumberFormat="1" applyFont="1" applyFill="1" applyBorder="1" applyAlignment="1">
      <alignment horizontal="center" vertical="center" wrapText="1"/>
    </xf>
    <xf numFmtId="49" fontId="12" fillId="4" borderId="10" xfId="2" applyNumberFormat="1" applyFont="1" applyFill="1" applyBorder="1" applyAlignment="1">
      <alignment horizontal="center" vertical="center" wrapText="1"/>
    </xf>
    <xf numFmtId="182" fontId="12" fillId="2" borderId="8" xfId="2" applyNumberFormat="1" applyFont="1" applyFill="1" applyBorder="1" applyAlignment="1">
      <alignment horizontal="center" vertical="center" wrapText="1"/>
    </xf>
    <xf numFmtId="182" fontId="12" fillId="2" borderId="9" xfId="2" applyNumberFormat="1" applyFont="1" applyFill="1" applyBorder="1" applyAlignment="1">
      <alignment horizontal="center" vertical="center" wrapText="1"/>
    </xf>
    <xf numFmtId="182" fontId="12" fillId="2" borderId="10" xfId="2" applyNumberFormat="1" applyFont="1" applyFill="1" applyBorder="1" applyAlignment="1">
      <alignment horizontal="center" vertical="center" wrapText="1"/>
    </xf>
  </cellXfs>
  <cellStyles count="6">
    <cellStyle name="桁区切り 2" xfId="4"/>
    <cellStyle name="標準" xfId="0" builtinId="0"/>
    <cellStyle name="標準 2" xfId="3"/>
    <cellStyle name="標準 3" xfId="5"/>
    <cellStyle name="標準 4" xfId="2"/>
    <cellStyle name="㼿? 2 2" xfId="1"/>
  </cellStyles>
  <dxfs count="0"/>
  <tableStyles count="0" defaultTableStyle="TableStyleMedium2" defaultPivotStyle="PivotStyleLight16"/>
  <colors>
    <mruColors>
      <color rgb="FFFFFFCC"/>
      <color rgb="FF0000FF"/>
      <color rgb="FFFFCC99"/>
      <color rgb="FFFF66FF"/>
      <color rgb="FFFFFF99"/>
      <color rgb="FF99FFCC"/>
      <color rgb="FFC4D79B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7"/>
  <sheetViews>
    <sheetView showGridLines="0" tabSelected="1" view="pageBreakPreview" zoomScale="80" zoomScaleNormal="110" zoomScaleSheetLayoutView="80" workbookViewId="0">
      <pane xSplit="5" ySplit="10" topLeftCell="F270" activePane="bottomRight" state="frozen"/>
      <selection activeCell="F21" sqref="F21:F26"/>
      <selection pane="topRight" activeCell="F21" sqref="F21:F26"/>
      <selection pane="bottomLeft" activeCell="F21" sqref="F21:F26"/>
      <selection pane="bottomRight" activeCell="R281" sqref="R281"/>
    </sheetView>
  </sheetViews>
  <sheetFormatPr defaultRowHeight="12" x14ac:dyDescent="0.15"/>
  <cols>
    <col min="1" max="1" width="3.7109375" style="1" customWidth="1"/>
    <col min="2" max="3" width="15.42578125" style="1" customWidth="1"/>
    <col min="4" max="4" width="14.28515625" style="1" customWidth="1"/>
    <col min="5" max="5" width="12.140625" style="1" customWidth="1"/>
    <col min="6" max="17" width="12.140625" style="13" customWidth="1"/>
    <col min="18" max="18" width="14.42578125" style="46" customWidth="1"/>
    <col min="19" max="19" width="6" style="1" customWidth="1"/>
    <col min="20" max="16384" width="9.140625" style="1"/>
  </cols>
  <sheetData>
    <row r="1" spans="1:18" ht="36.75" customHeight="1" x14ac:dyDescent="0.15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s="3" customFormat="1" ht="13.5" customHeight="1" x14ac:dyDescent="0.15">
      <c r="A2" s="100" t="s">
        <v>0</v>
      </c>
      <c r="B2" s="100"/>
      <c r="C2" s="101" t="s">
        <v>52</v>
      </c>
      <c r="D2" s="102"/>
      <c r="E2" s="102"/>
      <c r="F2" s="103"/>
      <c r="G2" s="2"/>
      <c r="I2" s="4"/>
      <c r="J2" s="2"/>
      <c r="K2" s="2"/>
      <c r="L2" s="2"/>
      <c r="M2" s="5"/>
      <c r="N2" s="5"/>
      <c r="O2" s="5"/>
      <c r="P2" s="5"/>
      <c r="Q2" s="5"/>
      <c r="R2" s="6"/>
    </row>
    <row r="3" spans="1:18" s="6" customFormat="1" ht="13.5" customHeight="1" x14ac:dyDescent="0.15">
      <c r="A3" s="7"/>
      <c r="B3" s="7"/>
      <c r="C3" s="7"/>
      <c r="D3" s="8"/>
      <c r="E3" s="9"/>
      <c r="F3" s="9"/>
      <c r="G3" s="9"/>
      <c r="I3" s="9"/>
      <c r="J3" s="9"/>
      <c r="K3" s="9"/>
      <c r="L3" s="9"/>
      <c r="M3" s="9"/>
      <c r="N3" s="10"/>
      <c r="O3" s="10"/>
      <c r="P3" s="10"/>
      <c r="Q3" s="10"/>
      <c r="R3" s="10"/>
    </row>
    <row r="4" spans="1:18" s="3" customFormat="1" ht="13.5" customHeight="1" x14ac:dyDescent="0.15">
      <c r="A4" s="100" t="s">
        <v>1</v>
      </c>
      <c r="B4" s="100"/>
      <c r="C4" s="104"/>
      <c r="D4" s="105"/>
      <c r="E4" s="105"/>
      <c r="F4" s="106"/>
      <c r="G4" s="2"/>
      <c r="H4" s="2"/>
      <c r="J4" s="2"/>
      <c r="K4" s="2"/>
      <c r="L4" s="2"/>
      <c r="M4" s="5"/>
      <c r="N4" s="5"/>
      <c r="O4" s="5"/>
      <c r="P4" s="5"/>
      <c r="Q4" s="5"/>
      <c r="R4" s="6"/>
    </row>
    <row r="5" spans="1:18" s="3" customFormat="1" ht="13.5" customHeight="1" thickBot="1" x14ac:dyDescent="0.2">
      <c r="A5" s="7"/>
      <c r="B5" s="7"/>
      <c r="C5" s="7"/>
      <c r="D5" s="11"/>
      <c r="E5" s="11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5"/>
      <c r="R5" s="10"/>
    </row>
    <row r="6" spans="1:18" s="3" customFormat="1" ht="13.5" customHeight="1" thickBot="1" x14ac:dyDescent="0.2">
      <c r="A6" s="7"/>
      <c r="B6" s="12"/>
      <c r="C6" s="13" t="s">
        <v>2</v>
      </c>
      <c r="D6" s="11"/>
      <c r="E6" s="11"/>
      <c r="F6" s="11"/>
      <c r="G6" s="11"/>
      <c r="H6" s="2"/>
      <c r="I6" s="2"/>
      <c r="J6" s="2"/>
      <c r="K6" s="2"/>
      <c r="L6" s="2"/>
      <c r="M6" s="5"/>
      <c r="N6" s="5"/>
      <c r="O6" s="5"/>
      <c r="P6" s="5"/>
      <c r="Q6" s="5"/>
      <c r="R6" s="6"/>
    </row>
    <row r="7" spans="1:18" s="3" customFormat="1" ht="13.5" customHeight="1" x14ac:dyDescent="0.15">
      <c r="A7" s="7"/>
      <c r="B7" s="6"/>
      <c r="C7" s="6"/>
      <c r="D7" s="13"/>
      <c r="E7" s="11"/>
      <c r="F7" s="11"/>
      <c r="G7" s="11"/>
      <c r="H7" s="14" t="s">
        <v>30</v>
      </c>
      <c r="I7" s="2"/>
      <c r="J7" s="2"/>
      <c r="K7" s="2"/>
      <c r="L7" s="2"/>
      <c r="M7" s="2"/>
      <c r="N7" s="5"/>
      <c r="O7" s="5"/>
      <c r="P7" s="5"/>
      <c r="Q7" s="5"/>
      <c r="R7" s="10"/>
    </row>
    <row r="8" spans="1:18" s="3" customFormat="1" ht="13.5" customHeight="1" x14ac:dyDescent="0.15">
      <c r="A8" s="7"/>
      <c r="B8" s="15"/>
      <c r="C8" s="15"/>
      <c r="D8" s="11"/>
      <c r="E8" s="11"/>
      <c r="F8" s="8"/>
      <c r="G8" s="8"/>
      <c r="H8" s="14" t="s">
        <v>31</v>
      </c>
      <c r="I8" s="8"/>
      <c r="J8" s="8"/>
      <c r="K8" s="8"/>
      <c r="L8" s="8"/>
      <c r="M8" s="8"/>
      <c r="N8" s="8"/>
      <c r="O8" s="8"/>
      <c r="P8" s="8"/>
      <c r="Q8" s="8"/>
      <c r="R8" s="10"/>
    </row>
    <row r="9" spans="1:18" s="13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 t="s">
        <v>33</v>
      </c>
    </row>
    <row r="10" spans="1:18" s="21" customFormat="1" ht="13.5" customHeight="1" x14ac:dyDescent="0.15">
      <c r="A10" s="18"/>
      <c r="B10" s="19" t="s">
        <v>3</v>
      </c>
      <c r="C10" s="85" t="s">
        <v>4</v>
      </c>
      <c r="D10" s="86"/>
      <c r="E10" s="107"/>
      <c r="F10" s="20" t="s">
        <v>39</v>
      </c>
      <c r="G10" s="20" t="s">
        <v>40</v>
      </c>
      <c r="H10" s="20" t="s">
        <v>41</v>
      </c>
      <c r="I10" s="20" t="s">
        <v>42</v>
      </c>
      <c r="J10" s="20" t="s">
        <v>43</v>
      </c>
      <c r="K10" s="20" t="s">
        <v>44</v>
      </c>
      <c r="L10" s="20" t="s">
        <v>45</v>
      </c>
      <c r="M10" s="20" t="s">
        <v>46</v>
      </c>
      <c r="N10" s="20" t="s">
        <v>47</v>
      </c>
      <c r="O10" s="20" t="s">
        <v>48</v>
      </c>
      <c r="P10" s="20" t="s">
        <v>49</v>
      </c>
      <c r="Q10" s="20" t="s">
        <v>50</v>
      </c>
      <c r="R10" s="20" t="s">
        <v>5</v>
      </c>
    </row>
    <row r="11" spans="1:18" s="13" customFormat="1" ht="13.5" customHeight="1" x14ac:dyDescent="0.15">
      <c r="A11" s="70">
        <v>1</v>
      </c>
      <c r="B11" s="73" t="s">
        <v>53</v>
      </c>
      <c r="C11" s="76" t="s">
        <v>6</v>
      </c>
      <c r="D11" s="77"/>
      <c r="E11" s="78"/>
      <c r="F11" s="47">
        <v>97</v>
      </c>
      <c r="G11" s="47">
        <v>97</v>
      </c>
      <c r="H11" s="47">
        <v>97</v>
      </c>
      <c r="I11" s="47">
        <v>97</v>
      </c>
      <c r="J11" s="47">
        <v>97</v>
      </c>
      <c r="K11" s="47">
        <v>86</v>
      </c>
      <c r="L11" s="47">
        <v>97</v>
      </c>
      <c r="M11" s="47">
        <v>97</v>
      </c>
      <c r="N11" s="47">
        <v>97</v>
      </c>
      <c r="O11" s="47">
        <v>97</v>
      </c>
      <c r="P11" s="47">
        <v>97</v>
      </c>
      <c r="Q11" s="47">
        <v>97</v>
      </c>
      <c r="R11" s="48" t="s">
        <v>7</v>
      </c>
    </row>
    <row r="12" spans="1:18" s="13" customFormat="1" ht="14.25" customHeight="1" thickBot="1" x14ac:dyDescent="0.2">
      <c r="A12" s="71"/>
      <c r="B12" s="74"/>
      <c r="C12" s="23" t="s">
        <v>22</v>
      </c>
      <c r="D12" s="108" t="s">
        <v>9</v>
      </c>
      <c r="E12" s="109"/>
      <c r="F12" s="68">
        <v>8706</v>
      </c>
      <c r="G12" s="68">
        <v>8158</v>
      </c>
      <c r="H12" s="68">
        <v>9540</v>
      </c>
      <c r="I12" s="68">
        <v>12829</v>
      </c>
      <c r="J12" s="68">
        <v>13553</v>
      </c>
      <c r="K12" s="68">
        <v>8621</v>
      </c>
      <c r="L12" s="68">
        <v>10722</v>
      </c>
      <c r="M12" s="68">
        <v>9420</v>
      </c>
      <c r="N12" s="68">
        <v>8974</v>
      </c>
      <c r="O12" s="68">
        <v>8891</v>
      </c>
      <c r="P12" s="68">
        <v>12382</v>
      </c>
      <c r="Q12" s="68">
        <v>10680</v>
      </c>
      <c r="R12" s="49">
        <f>SUM(F12:Q12)</f>
        <v>122476</v>
      </c>
    </row>
    <row r="13" spans="1:18" s="13" customFormat="1" ht="13.5" customHeight="1" thickBot="1" x14ac:dyDescent="0.2">
      <c r="A13" s="71"/>
      <c r="B13" s="74"/>
      <c r="C13" s="95" t="s">
        <v>8</v>
      </c>
      <c r="D13" s="24" t="s">
        <v>9</v>
      </c>
      <c r="E13" s="25"/>
      <c r="F13" s="50">
        <f>$E$13*F11*(185-100)/100</f>
        <v>0</v>
      </c>
      <c r="G13" s="50">
        <f t="shared" ref="G13:Q13" si="0">$E$13*G11*(185-100)/100</f>
        <v>0</v>
      </c>
      <c r="H13" s="50">
        <f t="shared" si="0"/>
        <v>0</v>
      </c>
      <c r="I13" s="50">
        <f t="shared" si="0"/>
        <v>0</v>
      </c>
      <c r="J13" s="50">
        <f t="shared" si="0"/>
        <v>0</v>
      </c>
      <c r="K13" s="50">
        <f t="shared" si="0"/>
        <v>0</v>
      </c>
      <c r="L13" s="50">
        <f t="shared" si="0"/>
        <v>0</v>
      </c>
      <c r="M13" s="50">
        <f t="shared" si="0"/>
        <v>0</v>
      </c>
      <c r="N13" s="50">
        <f t="shared" si="0"/>
        <v>0</v>
      </c>
      <c r="O13" s="50">
        <f t="shared" si="0"/>
        <v>0</v>
      </c>
      <c r="P13" s="50">
        <f t="shared" si="0"/>
        <v>0</v>
      </c>
      <c r="Q13" s="50">
        <f t="shared" si="0"/>
        <v>0</v>
      </c>
      <c r="R13" s="51">
        <f>SUM(F13:Q13)</f>
        <v>0</v>
      </c>
    </row>
    <row r="14" spans="1:18" s="13" customFormat="1" ht="13.5" customHeight="1" thickBot="1" x14ac:dyDescent="0.2">
      <c r="A14" s="71"/>
      <c r="B14" s="74"/>
      <c r="C14" s="96"/>
      <c r="D14" s="26" t="s">
        <v>10</v>
      </c>
      <c r="E14" s="25"/>
      <c r="F14" s="50">
        <f>$E$14*F11</f>
        <v>0</v>
      </c>
      <c r="G14" s="50">
        <f t="shared" ref="G14:Q14" si="1">$E$14*G11</f>
        <v>0</v>
      </c>
      <c r="H14" s="50">
        <f t="shared" si="1"/>
        <v>0</v>
      </c>
      <c r="I14" s="50">
        <f t="shared" si="1"/>
        <v>0</v>
      </c>
      <c r="J14" s="50">
        <f t="shared" si="1"/>
        <v>0</v>
      </c>
      <c r="K14" s="50">
        <f t="shared" si="1"/>
        <v>0</v>
      </c>
      <c r="L14" s="50">
        <f t="shared" si="1"/>
        <v>0</v>
      </c>
      <c r="M14" s="50">
        <f t="shared" si="1"/>
        <v>0</v>
      </c>
      <c r="N14" s="50">
        <f t="shared" si="1"/>
        <v>0</v>
      </c>
      <c r="O14" s="50">
        <f t="shared" si="1"/>
        <v>0</v>
      </c>
      <c r="P14" s="50">
        <f t="shared" si="1"/>
        <v>0</v>
      </c>
      <c r="Q14" s="50">
        <f t="shared" si="1"/>
        <v>0</v>
      </c>
      <c r="R14" s="51">
        <f t="shared" ref="R14:R18" si="2">SUM(F14:Q14)</f>
        <v>0</v>
      </c>
    </row>
    <row r="15" spans="1:18" s="13" customFormat="1" ht="13.5" customHeight="1" thickBot="1" x14ac:dyDescent="0.2">
      <c r="A15" s="71"/>
      <c r="B15" s="74"/>
      <c r="C15" s="95" t="s">
        <v>11</v>
      </c>
      <c r="D15" s="26" t="s">
        <v>20</v>
      </c>
      <c r="E15" s="25"/>
      <c r="F15" s="67" t="s">
        <v>37</v>
      </c>
      <c r="G15" s="67" t="s">
        <v>38</v>
      </c>
      <c r="H15" s="67" t="s">
        <v>38</v>
      </c>
      <c r="I15" s="52">
        <f>$E$15*I12</f>
        <v>0</v>
      </c>
      <c r="J15" s="52">
        <f t="shared" ref="J15:K15" si="3">$E$15*J12</f>
        <v>0</v>
      </c>
      <c r="K15" s="52">
        <f t="shared" si="3"/>
        <v>0</v>
      </c>
      <c r="L15" s="67" t="s">
        <v>38</v>
      </c>
      <c r="M15" s="67" t="s">
        <v>38</v>
      </c>
      <c r="N15" s="67" t="s">
        <v>38</v>
      </c>
      <c r="O15" s="67" t="s">
        <v>37</v>
      </c>
      <c r="P15" s="67" t="s">
        <v>37</v>
      </c>
      <c r="Q15" s="67" t="s">
        <v>37</v>
      </c>
      <c r="R15" s="51">
        <f t="shared" si="2"/>
        <v>0</v>
      </c>
    </row>
    <row r="16" spans="1:18" s="13" customFormat="1" ht="13.5" customHeight="1" thickBot="1" x14ac:dyDescent="0.2">
      <c r="A16" s="71"/>
      <c r="B16" s="74"/>
      <c r="C16" s="96"/>
      <c r="D16" s="26" t="s">
        <v>21</v>
      </c>
      <c r="E16" s="25"/>
      <c r="F16" s="52">
        <f>$E$16*F12</f>
        <v>0</v>
      </c>
      <c r="G16" s="52">
        <f>$E$16*G12</f>
        <v>0</v>
      </c>
      <c r="H16" s="52">
        <f>$E$16*H12</f>
        <v>0</v>
      </c>
      <c r="I16" s="67" t="s">
        <v>51</v>
      </c>
      <c r="J16" s="67" t="s">
        <v>51</v>
      </c>
      <c r="K16" s="67" t="s">
        <v>51</v>
      </c>
      <c r="L16" s="52">
        <f t="shared" ref="L16:Q16" si="4">$E$16*L12</f>
        <v>0</v>
      </c>
      <c r="M16" s="52">
        <f t="shared" si="4"/>
        <v>0</v>
      </c>
      <c r="N16" s="52">
        <f t="shared" si="4"/>
        <v>0</v>
      </c>
      <c r="O16" s="52">
        <f t="shared" si="4"/>
        <v>0</v>
      </c>
      <c r="P16" s="52">
        <f t="shared" si="4"/>
        <v>0</v>
      </c>
      <c r="Q16" s="52">
        <f t="shared" si="4"/>
        <v>0</v>
      </c>
      <c r="R16" s="51">
        <f t="shared" si="2"/>
        <v>0</v>
      </c>
    </row>
    <row r="17" spans="1:20" s="13" customFormat="1" ht="13.5" customHeight="1" x14ac:dyDescent="0.15">
      <c r="A17" s="71"/>
      <c r="B17" s="74"/>
      <c r="C17" s="81" t="s">
        <v>23</v>
      </c>
      <c r="D17" s="98"/>
      <c r="E17" s="27">
        <v>-3.23</v>
      </c>
      <c r="F17" s="53">
        <f>$E$17*F12</f>
        <v>-28120.38</v>
      </c>
      <c r="G17" s="53">
        <f t="shared" ref="G17:Q17" si="5">$E$17*G12</f>
        <v>-26350.34</v>
      </c>
      <c r="H17" s="53">
        <f t="shared" si="5"/>
        <v>-30814.2</v>
      </c>
      <c r="I17" s="53">
        <f t="shared" si="5"/>
        <v>-41437.67</v>
      </c>
      <c r="J17" s="53">
        <f t="shared" si="5"/>
        <v>-43776.19</v>
      </c>
      <c r="K17" s="53">
        <f t="shared" si="5"/>
        <v>-27845.829999999998</v>
      </c>
      <c r="L17" s="53">
        <f t="shared" si="5"/>
        <v>-34632.06</v>
      </c>
      <c r="M17" s="53">
        <f t="shared" si="5"/>
        <v>-30426.6</v>
      </c>
      <c r="N17" s="53">
        <f t="shared" si="5"/>
        <v>-28986.02</v>
      </c>
      <c r="O17" s="53">
        <f t="shared" si="5"/>
        <v>-28717.93</v>
      </c>
      <c r="P17" s="53">
        <f t="shared" si="5"/>
        <v>-39993.86</v>
      </c>
      <c r="Q17" s="53">
        <f t="shared" si="5"/>
        <v>-34496.400000000001</v>
      </c>
      <c r="R17" s="54">
        <f t="shared" si="2"/>
        <v>-395597.48</v>
      </c>
    </row>
    <row r="18" spans="1:20" s="13" customFormat="1" ht="13.5" customHeight="1" x14ac:dyDescent="0.15">
      <c r="A18" s="71"/>
      <c r="B18" s="74"/>
      <c r="C18" s="83" t="s">
        <v>32</v>
      </c>
      <c r="D18" s="97"/>
      <c r="E18" s="28">
        <v>3.36</v>
      </c>
      <c r="F18" s="55">
        <f>INT($E$18*F12)</f>
        <v>29252</v>
      </c>
      <c r="G18" s="55">
        <f t="shared" ref="G18:Q18" si="6">INT($E$18*G12)</f>
        <v>27410</v>
      </c>
      <c r="H18" s="55">
        <f t="shared" si="6"/>
        <v>32054</v>
      </c>
      <c r="I18" s="55">
        <f t="shared" si="6"/>
        <v>43105</v>
      </c>
      <c r="J18" s="55">
        <f t="shared" si="6"/>
        <v>45538</v>
      </c>
      <c r="K18" s="55">
        <f t="shared" si="6"/>
        <v>28966</v>
      </c>
      <c r="L18" s="55">
        <f t="shared" si="6"/>
        <v>36025</v>
      </c>
      <c r="M18" s="55">
        <f t="shared" si="6"/>
        <v>31651</v>
      </c>
      <c r="N18" s="55">
        <f t="shared" si="6"/>
        <v>30152</v>
      </c>
      <c r="O18" s="55">
        <f t="shared" si="6"/>
        <v>29873</v>
      </c>
      <c r="P18" s="55">
        <f t="shared" si="6"/>
        <v>41603</v>
      </c>
      <c r="Q18" s="55">
        <f t="shared" si="6"/>
        <v>35884</v>
      </c>
      <c r="R18" s="49">
        <f t="shared" si="2"/>
        <v>411513</v>
      </c>
    </row>
    <row r="19" spans="1:20" s="13" customFormat="1" ht="13.5" customHeight="1" x14ac:dyDescent="0.15">
      <c r="A19" s="72"/>
      <c r="B19" s="75"/>
      <c r="C19" s="85" t="s">
        <v>12</v>
      </c>
      <c r="D19" s="86"/>
      <c r="E19" s="107"/>
      <c r="F19" s="56">
        <f>INT(SUM(F13:F18))</f>
        <v>1131</v>
      </c>
      <c r="G19" s="56">
        <f>INT(SUM(G13:G18))</f>
        <v>1059</v>
      </c>
      <c r="H19" s="56">
        <f t="shared" ref="H19:I19" si="7">INT(SUM(H13:H18))</f>
        <v>1239</v>
      </c>
      <c r="I19" s="56">
        <f t="shared" si="7"/>
        <v>1667</v>
      </c>
      <c r="J19" s="56">
        <f t="shared" ref="J19" si="8">INT(SUM(J13:J18))</f>
        <v>1761</v>
      </c>
      <c r="K19" s="56">
        <f t="shared" ref="K19" si="9">INT(SUM(K13:K18))</f>
        <v>1120</v>
      </c>
      <c r="L19" s="56">
        <f t="shared" ref="L19" si="10">INT(SUM(L13:L18))</f>
        <v>1392</v>
      </c>
      <c r="M19" s="56">
        <f t="shared" ref="M19" si="11">INT(SUM(M13:M18))</f>
        <v>1224</v>
      </c>
      <c r="N19" s="56">
        <f t="shared" ref="N19" si="12">INT(SUM(N13:N18))</f>
        <v>1165</v>
      </c>
      <c r="O19" s="56">
        <f t="shared" ref="O19" si="13">INT(SUM(O13:O18))</f>
        <v>1155</v>
      </c>
      <c r="P19" s="56">
        <f t="shared" ref="P19" si="14">INT(SUM(P13:P18))</f>
        <v>1609</v>
      </c>
      <c r="Q19" s="56">
        <f>INT(SUM(Q13:Q18))</f>
        <v>1387</v>
      </c>
      <c r="R19" s="56">
        <f>SUM(F19:Q19)</f>
        <v>15909</v>
      </c>
      <c r="T19" s="69">
        <f>R19</f>
        <v>15909</v>
      </c>
    </row>
    <row r="20" spans="1:20" s="13" customFormat="1" ht="13.5" customHeight="1" x14ac:dyDescent="0.15">
      <c r="A20" s="70">
        <v>2</v>
      </c>
      <c r="B20" s="73" t="s">
        <v>54</v>
      </c>
      <c r="C20" s="76" t="s">
        <v>6</v>
      </c>
      <c r="D20" s="77"/>
      <c r="E20" s="78"/>
      <c r="F20" s="47">
        <v>115</v>
      </c>
      <c r="G20" s="47">
        <v>115</v>
      </c>
      <c r="H20" s="47">
        <v>115</v>
      </c>
      <c r="I20" s="47">
        <v>115</v>
      </c>
      <c r="J20" s="47">
        <v>115</v>
      </c>
      <c r="K20" s="47">
        <v>104</v>
      </c>
      <c r="L20" s="47">
        <v>115</v>
      </c>
      <c r="M20" s="47">
        <v>115</v>
      </c>
      <c r="N20" s="47">
        <v>115</v>
      </c>
      <c r="O20" s="47">
        <v>115</v>
      </c>
      <c r="P20" s="47">
        <v>115</v>
      </c>
      <c r="Q20" s="47">
        <v>115</v>
      </c>
      <c r="R20" s="48" t="s">
        <v>7</v>
      </c>
    </row>
    <row r="21" spans="1:20" s="13" customFormat="1" ht="14.25" customHeight="1" thickBot="1" x14ac:dyDescent="0.2">
      <c r="A21" s="71"/>
      <c r="B21" s="74"/>
      <c r="C21" s="23" t="s">
        <v>22</v>
      </c>
      <c r="D21" s="79" t="s">
        <v>9</v>
      </c>
      <c r="E21" s="79"/>
      <c r="F21" s="68">
        <v>9582</v>
      </c>
      <c r="G21" s="68">
        <v>8550</v>
      </c>
      <c r="H21" s="68">
        <v>10320</v>
      </c>
      <c r="I21" s="68">
        <v>14007</v>
      </c>
      <c r="J21" s="68">
        <v>13013</v>
      </c>
      <c r="K21" s="68">
        <v>7239</v>
      </c>
      <c r="L21" s="68">
        <v>11485</v>
      </c>
      <c r="M21" s="68">
        <v>9647</v>
      </c>
      <c r="N21" s="68">
        <v>8967</v>
      </c>
      <c r="O21" s="68">
        <v>9827</v>
      </c>
      <c r="P21" s="68">
        <v>13674</v>
      </c>
      <c r="Q21" s="68">
        <v>12693</v>
      </c>
      <c r="R21" s="49">
        <f>SUM(F21:Q21)</f>
        <v>129004</v>
      </c>
    </row>
    <row r="22" spans="1:20" s="13" customFormat="1" ht="13.5" customHeight="1" thickBot="1" x14ac:dyDescent="0.2">
      <c r="A22" s="71"/>
      <c r="B22" s="74"/>
      <c r="C22" s="80" t="s">
        <v>8</v>
      </c>
      <c r="D22" s="24" t="s">
        <v>9</v>
      </c>
      <c r="E22" s="25"/>
      <c r="F22" s="50">
        <f>$E22*F20*(185-100)/100</f>
        <v>0</v>
      </c>
      <c r="G22" s="50">
        <f t="shared" ref="G22:Q22" si="15">$E22*G20*(185-100)/100</f>
        <v>0</v>
      </c>
      <c r="H22" s="50">
        <f t="shared" si="15"/>
        <v>0</v>
      </c>
      <c r="I22" s="50">
        <f t="shared" si="15"/>
        <v>0</v>
      </c>
      <c r="J22" s="50">
        <f t="shared" si="15"/>
        <v>0</v>
      </c>
      <c r="K22" s="50">
        <f t="shared" si="15"/>
        <v>0</v>
      </c>
      <c r="L22" s="50">
        <f t="shared" si="15"/>
        <v>0</v>
      </c>
      <c r="M22" s="50">
        <f t="shared" si="15"/>
        <v>0</v>
      </c>
      <c r="N22" s="50">
        <f t="shared" si="15"/>
        <v>0</v>
      </c>
      <c r="O22" s="50">
        <f t="shared" si="15"/>
        <v>0</v>
      </c>
      <c r="P22" s="50">
        <f t="shared" si="15"/>
        <v>0</v>
      </c>
      <c r="Q22" s="50">
        <f t="shared" si="15"/>
        <v>0</v>
      </c>
      <c r="R22" s="51">
        <f>SUM(F22:Q22)</f>
        <v>0</v>
      </c>
    </row>
    <row r="23" spans="1:20" s="13" customFormat="1" ht="13.5" customHeight="1" thickBot="1" x14ac:dyDescent="0.2">
      <c r="A23" s="71"/>
      <c r="B23" s="74"/>
      <c r="C23" s="80"/>
      <c r="D23" s="26" t="s">
        <v>10</v>
      </c>
      <c r="E23" s="25"/>
      <c r="F23" s="50">
        <f>$E23*F20</f>
        <v>0</v>
      </c>
      <c r="G23" s="50">
        <f t="shared" ref="G23:Q23" si="16">$E23*G20</f>
        <v>0</v>
      </c>
      <c r="H23" s="50">
        <f t="shared" si="16"/>
        <v>0</v>
      </c>
      <c r="I23" s="50">
        <f t="shared" si="16"/>
        <v>0</v>
      </c>
      <c r="J23" s="50">
        <f t="shared" si="16"/>
        <v>0</v>
      </c>
      <c r="K23" s="50">
        <f t="shared" si="16"/>
        <v>0</v>
      </c>
      <c r="L23" s="50">
        <f t="shared" si="16"/>
        <v>0</v>
      </c>
      <c r="M23" s="50">
        <f t="shared" si="16"/>
        <v>0</v>
      </c>
      <c r="N23" s="50">
        <f t="shared" si="16"/>
        <v>0</v>
      </c>
      <c r="O23" s="50">
        <f t="shared" si="16"/>
        <v>0</v>
      </c>
      <c r="P23" s="50">
        <f t="shared" si="16"/>
        <v>0</v>
      </c>
      <c r="Q23" s="50">
        <f t="shared" si="16"/>
        <v>0</v>
      </c>
      <c r="R23" s="51">
        <f t="shared" ref="R23:R27" si="17">SUM(F23:Q23)</f>
        <v>0</v>
      </c>
    </row>
    <row r="24" spans="1:20" s="13" customFormat="1" ht="13.5" customHeight="1" thickBot="1" x14ac:dyDescent="0.2">
      <c r="A24" s="71"/>
      <c r="B24" s="74"/>
      <c r="C24" s="80" t="s">
        <v>11</v>
      </c>
      <c r="D24" s="26" t="s">
        <v>20</v>
      </c>
      <c r="E24" s="25"/>
      <c r="F24" s="67" t="s">
        <v>37</v>
      </c>
      <c r="G24" s="67" t="s">
        <v>37</v>
      </c>
      <c r="H24" s="67" t="s">
        <v>37</v>
      </c>
      <c r="I24" s="52">
        <f>$E24*I21</f>
        <v>0</v>
      </c>
      <c r="J24" s="52">
        <f t="shared" ref="J24:K24" si="18">$E24*J21</f>
        <v>0</v>
      </c>
      <c r="K24" s="52">
        <f t="shared" si="18"/>
        <v>0</v>
      </c>
      <c r="L24" s="67" t="s">
        <v>37</v>
      </c>
      <c r="M24" s="67" t="s">
        <v>37</v>
      </c>
      <c r="N24" s="67" t="s">
        <v>37</v>
      </c>
      <c r="O24" s="67" t="s">
        <v>37</v>
      </c>
      <c r="P24" s="67" t="s">
        <v>37</v>
      </c>
      <c r="Q24" s="67" t="s">
        <v>37</v>
      </c>
      <c r="R24" s="51">
        <f t="shared" si="17"/>
        <v>0</v>
      </c>
    </row>
    <row r="25" spans="1:20" s="13" customFormat="1" ht="13.5" customHeight="1" thickBot="1" x14ac:dyDescent="0.2">
      <c r="A25" s="71"/>
      <c r="B25" s="74"/>
      <c r="C25" s="80"/>
      <c r="D25" s="26" t="s">
        <v>21</v>
      </c>
      <c r="E25" s="25"/>
      <c r="F25" s="52">
        <f>$E25*F21</f>
        <v>0</v>
      </c>
      <c r="G25" s="52">
        <f t="shared" ref="G25:H25" si="19">$E25*G21</f>
        <v>0</v>
      </c>
      <c r="H25" s="52">
        <f t="shared" si="19"/>
        <v>0</v>
      </c>
      <c r="I25" s="67" t="s">
        <v>51</v>
      </c>
      <c r="J25" s="67" t="s">
        <v>51</v>
      </c>
      <c r="K25" s="67" t="s">
        <v>51</v>
      </c>
      <c r="L25" s="52">
        <f>$E25*L21</f>
        <v>0</v>
      </c>
      <c r="M25" s="52">
        <f t="shared" ref="M25:Q25" si="20">$E25*M21</f>
        <v>0</v>
      </c>
      <c r="N25" s="52">
        <f t="shared" si="20"/>
        <v>0</v>
      </c>
      <c r="O25" s="52">
        <f t="shared" si="20"/>
        <v>0</v>
      </c>
      <c r="P25" s="52">
        <f t="shared" si="20"/>
        <v>0</v>
      </c>
      <c r="Q25" s="52">
        <f t="shared" si="20"/>
        <v>0</v>
      </c>
      <c r="R25" s="51">
        <f t="shared" si="17"/>
        <v>0</v>
      </c>
    </row>
    <row r="26" spans="1:20" s="13" customFormat="1" ht="13.5" customHeight="1" x14ac:dyDescent="0.15">
      <c r="A26" s="71"/>
      <c r="B26" s="74"/>
      <c r="C26" s="81" t="s">
        <v>23</v>
      </c>
      <c r="D26" s="82"/>
      <c r="E26" s="27">
        <v>-3.23</v>
      </c>
      <c r="F26" s="53">
        <f>$E26*F21</f>
        <v>-30949.86</v>
      </c>
      <c r="G26" s="53">
        <f t="shared" ref="G26:Q26" si="21">$E26*G21</f>
        <v>-27616.5</v>
      </c>
      <c r="H26" s="53">
        <f t="shared" si="21"/>
        <v>-33333.599999999999</v>
      </c>
      <c r="I26" s="53">
        <f t="shared" si="21"/>
        <v>-45242.61</v>
      </c>
      <c r="J26" s="53">
        <f t="shared" si="21"/>
        <v>-42031.99</v>
      </c>
      <c r="K26" s="53">
        <f t="shared" si="21"/>
        <v>-23381.97</v>
      </c>
      <c r="L26" s="53">
        <f t="shared" si="21"/>
        <v>-37096.550000000003</v>
      </c>
      <c r="M26" s="53">
        <f t="shared" si="21"/>
        <v>-31159.81</v>
      </c>
      <c r="N26" s="53">
        <f t="shared" si="21"/>
        <v>-28963.41</v>
      </c>
      <c r="O26" s="53">
        <f t="shared" si="21"/>
        <v>-31741.21</v>
      </c>
      <c r="P26" s="53">
        <f t="shared" si="21"/>
        <v>-44167.02</v>
      </c>
      <c r="Q26" s="53">
        <f t="shared" si="21"/>
        <v>-40998.39</v>
      </c>
      <c r="R26" s="54">
        <f t="shared" si="17"/>
        <v>-416682.92000000004</v>
      </c>
    </row>
    <row r="27" spans="1:20" s="13" customFormat="1" ht="13.5" customHeight="1" x14ac:dyDescent="0.15">
      <c r="A27" s="71"/>
      <c r="B27" s="74"/>
      <c r="C27" s="83" t="s">
        <v>32</v>
      </c>
      <c r="D27" s="84"/>
      <c r="E27" s="28">
        <v>3.36</v>
      </c>
      <c r="F27" s="55">
        <f>INT($E27*F21)</f>
        <v>32195</v>
      </c>
      <c r="G27" s="55">
        <f t="shared" ref="G27:Q27" si="22">INT($E27*G21)</f>
        <v>28728</v>
      </c>
      <c r="H27" s="55">
        <f t="shared" si="22"/>
        <v>34675</v>
      </c>
      <c r="I27" s="55">
        <f t="shared" si="22"/>
        <v>47063</v>
      </c>
      <c r="J27" s="55">
        <f t="shared" si="22"/>
        <v>43723</v>
      </c>
      <c r="K27" s="55">
        <f t="shared" si="22"/>
        <v>24323</v>
      </c>
      <c r="L27" s="55">
        <f t="shared" si="22"/>
        <v>38589</v>
      </c>
      <c r="M27" s="55">
        <f t="shared" si="22"/>
        <v>32413</v>
      </c>
      <c r="N27" s="55">
        <f t="shared" si="22"/>
        <v>30129</v>
      </c>
      <c r="O27" s="55">
        <f t="shared" si="22"/>
        <v>33018</v>
      </c>
      <c r="P27" s="55">
        <f t="shared" si="22"/>
        <v>45944</v>
      </c>
      <c r="Q27" s="55">
        <f t="shared" si="22"/>
        <v>42648</v>
      </c>
      <c r="R27" s="49">
        <f t="shared" si="17"/>
        <v>433448</v>
      </c>
    </row>
    <row r="28" spans="1:20" s="13" customFormat="1" ht="13.5" customHeight="1" x14ac:dyDescent="0.15">
      <c r="A28" s="72"/>
      <c r="B28" s="75"/>
      <c r="C28" s="85" t="s">
        <v>12</v>
      </c>
      <c r="D28" s="86"/>
      <c r="E28" s="87"/>
      <c r="F28" s="56">
        <f>INT(SUM(F22:F27))</f>
        <v>1245</v>
      </c>
      <c r="G28" s="56">
        <f>INT(SUM(G22:G27))</f>
        <v>1111</v>
      </c>
      <c r="H28" s="56">
        <f t="shared" ref="H28:P28" si="23">INT(SUM(H22:H27))</f>
        <v>1341</v>
      </c>
      <c r="I28" s="56">
        <f t="shared" si="23"/>
        <v>1820</v>
      </c>
      <c r="J28" s="56">
        <f t="shared" si="23"/>
        <v>1691</v>
      </c>
      <c r="K28" s="56">
        <f t="shared" si="23"/>
        <v>941</v>
      </c>
      <c r="L28" s="56">
        <f t="shared" si="23"/>
        <v>1492</v>
      </c>
      <c r="M28" s="56">
        <f t="shared" si="23"/>
        <v>1253</v>
      </c>
      <c r="N28" s="56">
        <f t="shared" si="23"/>
        <v>1165</v>
      </c>
      <c r="O28" s="56">
        <f t="shared" si="23"/>
        <v>1276</v>
      </c>
      <c r="P28" s="56">
        <f t="shared" si="23"/>
        <v>1776</v>
      </c>
      <c r="Q28" s="56">
        <f>INT(SUM(Q22:Q27))</f>
        <v>1649</v>
      </c>
      <c r="R28" s="56">
        <f>SUM(F28:Q28)</f>
        <v>16760</v>
      </c>
      <c r="T28" s="69">
        <f t="shared" ref="T28" si="24">R28</f>
        <v>16760</v>
      </c>
    </row>
    <row r="29" spans="1:20" s="13" customFormat="1" ht="13.5" customHeight="1" x14ac:dyDescent="0.15">
      <c r="A29" s="70">
        <v>3</v>
      </c>
      <c r="B29" s="73" t="s">
        <v>55</v>
      </c>
      <c r="C29" s="76" t="s">
        <v>6</v>
      </c>
      <c r="D29" s="77"/>
      <c r="E29" s="78"/>
      <c r="F29" s="47">
        <v>56</v>
      </c>
      <c r="G29" s="47">
        <v>56</v>
      </c>
      <c r="H29" s="47">
        <v>56</v>
      </c>
      <c r="I29" s="47">
        <v>56</v>
      </c>
      <c r="J29" s="47">
        <v>56</v>
      </c>
      <c r="K29" s="47">
        <v>56</v>
      </c>
      <c r="L29" s="47">
        <v>54</v>
      </c>
      <c r="M29" s="47">
        <v>54</v>
      </c>
      <c r="N29" s="47">
        <v>54</v>
      </c>
      <c r="O29" s="47">
        <v>54</v>
      </c>
      <c r="P29" s="47">
        <v>56</v>
      </c>
      <c r="Q29" s="47">
        <v>56</v>
      </c>
      <c r="R29" s="48" t="s">
        <v>7</v>
      </c>
    </row>
    <row r="30" spans="1:20" s="13" customFormat="1" ht="14.25" customHeight="1" thickBot="1" x14ac:dyDescent="0.2">
      <c r="A30" s="71"/>
      <c r="B30" s="74"/>
      <c r="C30" s="23" t="s">
        <v>22</v>
      </c>
      <c r="D30" s="79" t="s">
        <v>9</v>
      </c>
      <c r="E30" s="79"/>
      <c r="F30" s="68">
        <v>6507</v>
      </c>
      <c r="G30" s="68">
        <v>6406</v>
      </c>
      <c r="H30" s="68">
        <v>7375</v>
      </c>
      <c r="I30" s="68">
        <v>10045</v>
      </c>
      <c r="J30" s="68">
        <v>9784</v>
      </c>
      <c r="K30" s="68">
        <v>7889</v>
      </c>
      <c r="L30" s="68">
        <v>6650</v>
      </c>
      <c r="M30" s="68">
        <v>6500</v>
      </c>
      <c r="N30" s="68">
        <v>6551</v>
      </c>
      <c r="O30" s="68">
        <v>6583</v>
      </c>
      <c r="P30" s="68">
        <v>9645</v>
      </c>
      <c r="Q30" s="68">
        <v>7985</v>
      </c>
      <c r="R30" s="49">
        <f>SUM(F30:Q30)</f>
        <v>91920</v>
      </c>
    </row>
    <row r="31" spans="1:20" s="13" customFormat="1" ht="13.5" customHeight="1" thickBot="1" x14ac:dyDescent="0.2">
      <c r="A31" s="71"/>
      <c r="B31" s="74"/>
      <c r="C31" s="80" t="s">
        <v>8</v>
      </c>
      <c r="D31" s="24" t="s">
        <v>9</v>
      </c>
      <c r="E31" s="25"/>
      <c r="F31" s="50">
        <f>$E31*F29*(185-100)/100</f>
        <v>0</v>
      </c>
      <c r="G31" s="50">
        <f t="shared" ref="G31:Q31" si="25">$E31*G29*(185-100)/100</f>
        <v>0</v>
      </c>
      <c r="H31" s="50">
        <f t="shared" si="25"/>
        <v>0</v>
      </c>
      <c r="I31" s="50">
        <f t="shared" si="25"/>
        <v>0</v>
      </c>
      <c r="J31" s="50">
        <f t="shared" si="25"/>
        <v>0</v>
      </c>
      <c r="K31" s="50">
        <f t="shared" si="25"/>
        <v>0</v>
      </c>
      <c r="L31" s="50">
        <f t="shared" si="25"/>
        <v>0</v>
      </c>
      <c r="M31" s="50">
        <f t="shared" si="25"/>
        <v>0</v>
      </c>
      <c r="N31" s="50">
        <f t="shared" si="25"/>
        <v>0</v>
      </c>
      <c r="O31" s="50">
        <f t="shared" si="25"/>
        <v>0</v>
      </c>
      <c r="P31" s="50">
        <f t="shared" si="25"/>
        <v>0</v>
      </c>
      <c r="Q31" s="50">
        <f t="shared" si="25"/>
        <v>0</v>
      </c>
      <c r="R31" s="51">
        <f>SUM(F31:Q31)</f>
        <v>0</v>
      </c>
    </row>
    <row r="32" spans="1:20" s="13" customFormat="1" ht="13.5" customHeight="1" thickBot="1" x14ac:dyDescent="0.2">
      <c r="A32" s="71"/>
      <c r="B32" s="74"/>
      <c r="C32" s="80"/>
      <c r="D32" s="26" t="s">
        <v>10</v>
      </c>
      <c r="E32" s="25"/>
      <c r="F32" s="50">
        <f>$E32*F29</f>
        <v>0</v>
      </c>
      <c r="G32" s="50">
        <f t="shared" ref="G32:Q32" si="26">$E32*G29</f>
        <v>0</v>
      </c>
      <c r="H32" s="50">
        <f t="shared" si="26"/>
        <v>0</v>
      </c>
      <c r="I32" s="50">
        <f t="shared" si="26"/>
        <v>0</v>
      </c>
      <c r="J32" s="50">
        <f t="shared" si="26"/>
        <v>0</v>
      </c>
      <c r="K32" s="50">
        <f t="shared" si="26"/>
        <v>0</v>
      </c>
      <c r="L32" s="50">
        <f t="shared" si="26"/>
        <v>0</v>
      </c>
      <c r="M32" s="50">
        <f t="shared" si="26"/>
        <v>0</v>
      </c>
      <c r="N32" s="50">
        <f t="shared" si="26"/>
        <v>0</v>
      </c>
      <c r="O32" s="50">
        <f t="shared" si="26"/>
        <v>0</v>
      </c>
      <c r="P32" s="50">
        <f t="shared" si="26"/>
        <v>0</v>
      </c>
      <c r="Q32" s="50">
        <f t="shared" si="26"/>
        <v>0</v>
      </c>
      <c r="R32" s="51">
        <f t="shared" ref="R32:R36" si="27">SUM(F32:Q32)</f>
        <v>0</v>
      </c>
    </row>
    <row r="33" spans="1:20" s="13" customFormat="1" ht="13.5" customHeight="1" thickBot="1" x14ac:dyDescent="0.2">
      <c r="A33" s="71"/>
      <c r="B33" s="74"/>
      <c r="C33" s="80" t="s">
        <v>11</v>
      </c>
      <c r="D33" s="26" t="s">
        <v>20</v>
      </c>
      <c r="E33" s="25"/>
      <c r="F33" s="67" t="s">
        <v>37</v>
      </c>
      <c r="G33" s="67" t="s">
        <v>37</v>
      </c>
      <c r="H33" s="67" t="s">
        <v>37</v>
      </c>
      <c r="I33" s="52">
        <f>$E33*I30</f>
        <v>0</v>
      </c>
      <c r="J33" s="52">
        <f t="shared" ref="J33:K33" si="28">$E33*J30</f>
        <v>0</v>
      </c>
      <c r="K33" s="52">
        <f t="shared" si="28"/>
        <v>0</v>
      </c>
      <c r="L33" s="67" t="s">
        <v>37</v>
      </c>
      <c r="M33" s="67" t="s">
        <v>37</v>
      </c>
      <c r="N33" s="67" t="s">
        <v>37</v>
      </c>
      <c r="O33" s="67" t="s">
        <v>37</v>
      </c>
      <c r="P33" s="67" t="s">
        <v>37</v>
      </c>
      <c r="Q33" s="67" t="s">
        <v>37</v>
      </c>
      <c r="R33" s="51">
        <f t="shared" si="27"/>
        <v>0</v>
      </c>
    </row>
    <row r="34" spans="1:20" s="13" customFormat="1" ht="13.5" customHeight="1" thickBot="1" x14ac:dyDescent="0.2">
      <c r="A34" s="71"/>
      <c r="B34" s="74"/>
      <c r="C34" s="80"/>
      <c r="D34" s="26" t="s">
        <v>21</v>
      </c>
      <c r="E34" s="25"/>
      <c r="F34" s="52">
        <f>$E34*F30</f>
        <v>0</v>
      </c>
      <c r="G34" s="52">
        <f t="shared" ref="G34:H34" si="29">$E34*G30</f>
        <v>0</v>
      </c>
      <c r="H34" s="52">
        <f t="shared" si="29"/>
        <v>0</v>
      </c>
      <c r="I34" s="67" t="s">
        <v>51</v>
      </c>
      <c r="J34" s="67" t="s">
        <v>51</v>
      </c>
      <c r="K34" s="67" t="s">
        <v>51</v>
      </c>
      <c r="L34" s="52">
        <f>$E34*L30</f>
        <v>0</v>
      </c>
      <c r="M34" s="52">
        <f t="shared" ref="M34:Q34" si="30">$E34*M30</f>
        <v>0</v>
      </c>
      <c r="N34" s="52">
        <f t="shared" si="30"/>
        <v>0</v>
      </c>
      <c r="O34" s="52">
        <f t="shared" si="30"/>
        <v>0</v>
      </c>
      <c r="P34" s="52">
        <f t="shared" si="30"/>
        <v>0</v>
      </c>
      <c r="Q34" s="52">
        <f t="shared" si="30"/>
        <v>0</v>
      </c>
      <c r="R34" s="51">
        <f t="shared" si="27"/>
        <v>0</v>
      </c>
    </row>
    <row r="35" spans="1:20" s="13" customFormat="1" ht="13.5" customHeight="1" x14ac:dyDescent="0.15">
      <c r="A35" s="71"/>
      <c r="B35" s="74"/>
      <c r="C35" s="81" t="s">
        <v>23</v>
      </c>
      <c r="D35" s="82"/>
      <c r="E35" s="27">
        <v>-3.23</v>
      </c>
      <c r="F35" s="53">
        <f>$E35*F30</f>
        <v>-21017.61</v>
      </c>
      <c r="G35" s="53">
        <f t="shared" ref="G35:Q35" si="31">$E35*G30</f>
        <v>-20691.38</v>
      </c>
      <c r="H35" s="53">
        <f t="shared" si="31"/>
        <v>-23821.25</v>
      </c>
      <c r="I35" s="53">
        <f t="shared" si="31"/>
        <v>-32445.35</v>
      </c>
      <c r="J35" s="53">
        <f t="shared" si="31"/>
        <v>-31602.32</v>
      </c>
      <c r="K35" s="53">
        <f t="shared" si="31"/>
        <v>-25481.47</v>
      </c>
      <c r="L35" s="53">
        <f t="shared" si="31"/>
        <v>-21479.5</v>
      </c>
      <c r="M35" s="53">
        <f t="shared" si="31"/>
        <v>-20995</v>
      </c>
      <c r="N35" s="53">
        <f t="shared" si="31"/>
        <v>-21159.73</v>
      </c>
      <c r="O35" s="53">
        <f t="shared" si="31"/>
        <v>-21263.09</v>
      </c>
      <c r="P35" s="53">
        <f t="shared" si="31"/>
        <v>-31153.35</v>
      </c>
      <c r="Q35" s="53">
        <f t="shared" si="31"/>
        <v>-25791.55</v>
      </c>
      <c r="R35" s="54">
        <f t="shared" si="27"/>
        <v>-296901.59999999998</v>
      </c>
    </row>
    <row r="36" spans="1:20" s="13" customFormat="1" ht="13.5" customHeight="1" x14ac:dyDescent="0.15">
      <c r="A36" s="71"/>
      <c r="B36" s="74"/>
      <c r="C36" s="83" t="s">
        <v>32</v>
      </c>
      <c r="D36" s="84"/>
      <c r="E36" s="28">
        <v>3.36</v>
      </c>
      <c r="F36" s="55">
        <f>INT($E36*F30)</f>
        <v>21863</v>
      </c>
      <c r="G36" s="55">
        <f t="shared" ref="G36:Q36" si="32">INT($E36*G30)</f>
        <v>21524</v>
      </c>
      <c r="H36" s="55">
        <f t="shared" si="32"/>
        <v>24780</v>
      </c>
      <c r="I36" s="55">
        <f t="shared" si="32"/>
        <v>33751</v>
      </c>
      <c r="J36" s="55">
        <f t="shared" si="32"/>
        <v>32874</v>
      </c>
      <c r="K36" s="55">
        <f t="shared" si="32"/>
        <v>26507</v>
      </c>
      <c r="L36" s="55">
        <f t="shared" si="32"/>
        <v>22344</v>
      </c>
      <c r="M36" s="55">
        <f t="shared" si="32"/>
        <v>21840</v>
      </c>
      <c r="N36" s="55">
        <f t="shared" si="32"/>
        <v>22011</v>
      </c>
      <c r="O36" s="55">
        <f t="shared" si="32"/>
        <v>22118</v>
      </c>
      <c r="P36" s="55">
        <f t="shared" si="32"/>
        <v>32407</v>
      </c>
      <c r="Q36" s="55">
        <f t="shared" si="32"/>
        <v>26829</v>
      </c>
      <c r="R36" s="49">
        <f t="shared" si="27"/>
        <v>308848</v>
      </c>
    </row>
    <row r="37" spans="1:20" s="13" customFormat="1" ht="13.5" customHeight="1" x14ac:dyDescent="0.15">
      <c r="A37" s="72"/>
      <c r="B37" s="75"/>
      <c r="C37" s="85" t="s">
        <v>12</v>
      </c>
      <c r="D37" s="86"/>
      <c r="E37" s="87"/>
      <c r="F37" s="56">
        <f>INT(SUM(F31:F36))</f>
        <v>845</v>
      </c>
      <c r="G37" s="56">
        <f>INT(SUM(G31:G36))</f>
        <v>832</v>
      </c>
      <c r="H37" s="56">
        <f t="shared" ref="H37:P37" si="33">INT(SUM(H31:H36))</f>
        <v>958</v>
      </c>
      <c r="I37" s="56">
        <f t="shared" si="33"/>
        <v>1305</v>
      </c>
      <c r="J37" s="56">
        <f t="shared" si="33"/>
        <v>1271</v>
      </c>
      <c r="K37" s="56">
        <f t="shared" si="33"/>
        <v>1025</v>
      </c>
      <c r="L37" s="56">
        <f t="shared" si="33"/>
        <v>864</v>
      </c>
      <c r="M37" s="56">
        <f t="shared" si="33"/>
        <v>845</v>
      </c>
      <c r="N37" s="56">
        <f t="shared" si="33"/>
        <v>851</v>
      </c>
      <c r="O37" s="56">
        <f t="shared" si="33"/>
        <v>854</v>
      </c>
      <c r="P37" s="56">
        <f t="shared" si="33"/>
        <v>1253</v>
      </c>
      <c r="Q37" s="56">
        <f>INT(SUM(Q31:Q36))</f>
        <v>1037</v>
      </c>
      <c r="R37" s="56">
        <f>SUM(F37:Q37)</f>
        <v>11940</v>
      </c>
      <c r="T37" s="69">
        <f t="shared" ref="T37" si="34">R37</f>
        <v>11940</v>
      </c>
    </row>
    <row r="38" spans="1:20" s="13" customFormat="1" ht="13.5" customHeight="1" x14ac:dyDescent="0.15">
      <c r="A38" s="70">
        <v>4</v>
      </c>
      <c r="B38" s="73" t="s">
        <v>56</v>
      </c>
      <c r="C38" s="76" t="s">
        <v>6</v>
      </c>
      <c r="D38" s="77"/>
      <c r="E38" s="78"/>
      <c r="F38" s="47">
        <v>68</v>
      </c>
      <c r="G38" s="47">
        <v>68</v>
      </c>
      <c r="H38" s="47">
        <v>68</v>
      </c>
      <c r="I38" s="47">
        <v>68</v>
      </c>
      <c r="J38" s="47">
        <v>68</v>
      </c>
      <c r="K38" s="47">
        <v>68</v>
      </c>
      <c r="L38" s="47">
        <v>68</v>
      </c>
      <c r="M38" s="47">
        <v>68</v>
      </c>
      <c r="N38" s="47">
        <v>68</v>
      </c>
      <c r="O38" s="47">
        <v>68</v>
      </c>
      <c r="P38" s="47">
        <v>68</v>
      </c>
      <c r="Q38" s="47">
        <v>68</v>
      </c>
      <c r="R38" s="48" t="s">
        <v>7</v>
      </c>
    </row>
    <row r="39" spans="1:20" s="13" customFormat="1" ht="14.25" customHeight="1" thickBot="1" x14ac:dyDescent="0.2">
      <c r="A39" s="71"/>
      <c r="B39" s="74"/>
      <c r="C39" s="23" t="s">
        <v>22</v>
      </c>
      <c r="D39" s="79" t="s">
        <v>9</v>
      </c>
      <c r="E39" s="79"/>
      <c r="F39" s="68">
        <v>7490</v>
      </c>
      <c r="G39" s="68">
        <v>6934</v>
      </c>
      <c r="H39" s="68">
        <v>8312</v>
      </c>
      <c r="I39" s="68">
        <v>9648</v>
      </c>
      <c r="J39" s="68">
        <v>9058</v>
      </c>
      <c r="K39" s="68">
        <v>5247</v>
      </c>
      <c r="L39" s="68">
        <v>8751</v>
      </c>
      <c r="M39" s="68">
        <v>7251</v>
      </c>
      <c r="N39" s="68">
        <v>7191</v>
      </c>
      <c r="O39" s="68">
        <v>6910</v>
      </c>
      <c r="P39" s="68">
        <v>8940</v>
      </c>
      <c r="Q39" s="68">
        <v>8484</v>
      </c>
      <c r="R39" s="49">
        <f>SUM(F39:Q39)</f>
        <v>94216</v>
      </c>
    </row>
    <row r="40" spans="1:20" s="13" customFormat="1" ht="13.5" customHeight="1" thickBot="1" x14ac:dyDescent="0.2">
      <c r="A40" s="71"/>
      <c r="B40" s="74"/>
      <c r="C40" s="80" t="s">
        <v>8</v>
      </c>
      <c r="D40" s="24" t="s">
        <v>9</v>
      </c>
      <c r="E40" s="25"/>
      <c r="F40" s="50">
        <f>$E40*F38*(185-100)/100</f>
        <v>0</v>
      </c>
      <c r="G40" s="50">
        <f t="shared" ref="G40:Q40" si="35">$E40*G38*(185-100)/100</f>
        <v>0</v>
      </c>
      <c r="H40" s="50">
        <f t="shared" si="35"/>
        <v>0</v>
      </c>
      <c r="I40" s="50">
        <f t="shared" si="35"/>
        <v>0</v>
      </c>
      <c r="J40" s="50">
        <f t="shared" si="35"/>
        <v>0</v>
      </c>
      <c r="K40" s="50">
        <f t="shared" si="35"/>
        <v>0</v>
      </c>
      <c r="L40" s="50">
        <f t="shared" si="35"/>
        <v>0</v>
      </c>
      <c r="M40" s="50">
        <f t="shared" si="35"/>
        <v>0</v>
      </c>
      <c r="N40" s="50">
        <f t="shared" si="35"/>
        <v>0</v>
      </c>
      <c r="O40" s="50">
        <f t="shared" si="35"/>
        <v>0</v>
      </c>
      <c r="P40" s="50">
        <f t="shared" si="35"/>
        <v>0</v>
      </c>
      <c r="Q40" s="50">
        <f t="shared" si="35"/>
        <v>0</v>
      </c>
      <c r="R40" s="51">
        <f>SUM(F40:Q40)</f>
        <v>0</v>
      </c>
    </row>
    <row r="41" spans="1:20" s="13" customFormat="1" ht="13.5" customHeight="1" thickBot="1" x14ac:dyDescent="0.2">
      <c r="A41" s="71"/>
      <c r="B41" s="74"/>
      <c r="C41" s="80"/>
      <c r="D41" s="26" t="s">
        <v>10</v>
      </c>
      <c r="E41" s="25"/>
      <c r="F41" s="50">
        <f>$E41*F38</f>
        <v>0</v>
      </c>
      <c r="G41" s="50">
        <f t="shared" ref="G41:Q41" si="36">$E41*G38</f>
        <v>0</v>
      </c>
      <c r="H41" s="50">
        <f t="shared" si="36"/>
        <v>0</v>
      </c>
      <c r="I41" s="50">
        <f t="shared" si="36"/>
        <v>0</v>
      </c>
      <c r="J41" s="50">
        <f t="shared" si="36"/>
        <v>0</v>
      </c>
      <c r="K41" s="50">
        <f t="shared" si="36"/>
        <v>0</v>
      </c>
      <c r="L41" s="50">
        <f t="shared" si="36"/>
        <v>0</v>
      </c>
      <c r="M41" s="50">
        <f t="shared" si="36"/>
        <v>0</v>
      </c>
      <c r="N41" s="50">
        <f t="shared" si="36"/>
        <v>0</v>
      </c>
      <c r="O41" s="50">
        <f t="shared" si="36"/>
        <v>0</v>
      </c>
      <c r="P41" s="50">
        <f t="shared" si="36"/>
        <v>0</v>
      </c>
      <c r="Q41" s="50">
        <f t="shared" si="36"/>
        <v>0</v>
      </c>
      <c r="R41" s="51">
        <f t="shared" ref="R41:R45" si="37">SUM(F41:Q41)</f>
        <v>0</v>
      </c>
    </row>
    <row r="42" spans="1:20" s="13" customFormat="1" ht="13.5" customHeight="1" thickBot="1" x14ac:dyDescent="0.2">
      <c r="A42" s="71"/>
      <c r="B42" s="74"/>
      <c r="C42" s="80" t="s">
        <v>11</v>
      </c>
      <c r="D42" s="26" t="s">
        <v>20</v>
      </c>
      <c r="E42" s="25"/>
      <c r="F42" s="67" t="s">
        <v>37</v>
      </c>
      <c r="G42" s="67" t="s">
        <v>37</v>
      </c>
      <c r="H42" s="67" t="s">
        <v>37</v>
      </c>
      <c r="I42" s="52">
        <f>$E42*I39</f>
        <v>0</v>
      </c>
      <c r="J42" s="52">
        <f t="shared" ref="J42:K42" si="38">$E42*J39</f>
        <v>0</v>
      </c>
      <c r="K42" s="52">
        <f t="shared" si="38"/>
        <v>0</v>
      </c>
      <c r="L42" s="67" t="s">
        <v>37</v>
      </c>
      <c r="M42" s="67" t="s">
        <v>37</v>
      </c>
      <c r="N42" s="67" t="s">
        <v>37</v>
      </c>
      <c r="O42" s="67" t="s">
        <v>37</v>
      </c>
      <c r="P42" s="67" t="s">
        <v>37</v>
      </c>
      <c r="Q42" s="67" t="s">
        <v>37</v>
      </c>
      <c r="R42" s="51">
        <f t="shared" si="37"/>
        <v>0</v>
      </c>
    </row>
    <row r="43" spans="1:20" s="13" customFormat="1" ht="13.5" customHeight="1" thickBot="1" x14ac:dyDescent="0.2">
      <c r="A43" s="71"/>
      <c r="B43" s="74"/>
      <c r="C43" s="80"/>
      <c r="D43" s="26" t="s">
        <v>21</v>
      </c>
      <c r="E43" s="25"/>
      <c r="F43" s="52">
        <f>$E43*F39</f>
        <v>0</v>
      </c>
      <c r="G43" s="52">
        <f t="shared" ref="G43:H43" si="39">$E43*G39</f>
        <v>0</v>
      </c>
      <c r="H43" s="52">
        <f t="shared" si="39"/>
        <v>0</v>
      </c>
      <c r="I43" s="67" t="s">
        <v>51</v>
      </c>
      <c r="J43" s="67" t="s">
        <v>51</v>
      </c>
      <c r="K43" s="67" t="s">
        <v>51</v>
      </c>
      <c r="L43" s="52">
        <f>$E43*L39</f>
        <v>0</v>
      </c>
      <c r="M43" s="52">
        <f t="shared" ref="M43:Q43" si="40">$E43*M39</f>
        <v>0</v>
      </c>
      <c r="N43" s="52">
        <f t="shared" si="40"/>
        <v>0</v>
      </c>
      <c r="O43" s="52">
        <f t="shared" si="40"/>
        <v>0</v>
      </c>
      <c r="P43" s="52">
        <f t="shared" si="40"/>
        <v>0</v>
      </c>
      <c r="Q43" s="52">
        <f t="shared" si="40"/>
        <v>0</v>
      </c>
      <c r="R43" s="51">
        <f t="shared" si="37"/>
        <v>0</v>
      </c>
    </row>
    <row r="44" spans="1:20" s="13" customFormat="1" ht="13.5" customHeight="1" x14ac:dyDescent="0.15">
      <c r="A44" s="71"/>
      <c r="B44" s="74"/>
      <c r="C44" s="81" t="s">
        <v>23</v>
      </c>
      <c r="D44" s="82"/>
      <c r="E44" s="27">
        <v>-3.23</v>
      </c>
      <c r="F44" s="53">
        <f>$E44*F39</f>
        <v>-24192.7</v>
      </c>
      <c r="G44" s="53">
        <f t="shared" ref="G44:Q44" si="41">$E44*G39</f>
        <v>-22396.82</v>
      </c>
      <c r="H44" s="53">
        <f t="shared" si="41"/>
        <v>-26847.759999999998</v>
      </c>
      <c r="I44" s="53">
        <f t="shared" si="41"/>
        <v>-31163.040000000001</v>
      </c>
      <c r="J44" s="53">
        <f t="shared" si="41"/>
        <v>-29257.34</v>
      </c>
      <c r="K44" s="53">
        <f t="shared" si="41"/>
        <v>-16947.810000000001</v>
      </c>
      <c r="L44" s="53">
        <f t="shared" si="41"/>
        <v>-28265.73</v>
      </c>
      <c r="M44" s="53">
        <f t="shared" si="41"/>
        <v>-23420.73</v>
      </c>
      <c r="N44" s="53">
        <f t="shared" si="41"/>
        <v>-23226.93</v>
      </c>
      <c r="O44" s="53">
        <f t="shared" si="41"/>
        <v>-22319.3</v>
      </c>
      <c r="P44" s="53">
        <f t="shared" si="41"/>
        <v>-28876.2</v>
      </c>
      <c r="Q44" s="53">
        <f t="shared" si="41"/>
        <v>-27403.32</v>
      </c>
      <c r="R44" s="54">
        <f t="shared" si="37"/>
        <v>-304317.68</v>
      </c>
    </row>
    <row r="45" spans="1:20" s="13" customFormat="1" ht="13.5" customHeight="1" x14ac:dyDescent="0.15">
      <c r="A45" s="71"/>
      <c r="B45" s="74"/>
      <c r="C45" s="83" t="s">
        <v>32</v>
      </c>
      <c r="D45" s="84"/>
      <c r="E45" s="28">
        <v>3.36</v>
      </c>
      <c r="F45" s="55">
        <f>INT($E45*F39)</f>
        <v>25166</v>
      </c>
      <c r="G45" s="55">
        <f t="shared" ref="G45:Q45" si="42">INT($E45*G39)</f>
        <v>23298</v>
      </c>
      <c r="H45" s="55">
        <f t="shared" si="42"/>
        <v>27928</v>
      </c>
      <c r="I45" s="55">
        <f t="shared" si="42"/>
        <v>32417</v>
      </c>
      <c r="J45" s="55">
        <f t="shared" si="42"/>
        <v>30434</v>
      </c>
      <c r="K45" s="55">
        <f t="shared" si="42"/>
        <v>17629</v>
      </c>
      <c r="L45" s="55">
        <f t="shared" si="42"/>
        <v>29403</v>
      </c>
      <c r="M45" s="55">
        <f t="shared" si="42"/>
        <v>24363</v>
      </c>
      <c r="N45" s="55">
        <f t="shared" si="42"/>
        <v>24161</v>
      </c>
      <c r="O45" s="55">
        <f t="shared" si="42"/>
        <v>23217</v>
      </c>
      <c r="P45" s="55">
        <f t="shared" si="42"/>
        <v>30038</v>
      </c>
      <c r="Q45" s="55">
        <f t="shared" si="42"/>
        <v>28506</v>
      </c>
      <c r="R45" s="49">
        <f t="shared" si="37"/>
        <v>316560</v>
      </c>
    </row>
    <row r="46" spans="1:20" s="13" customFormat="1" ht="13.5" customHeight="1" x14ac:dyDescent="0.15">
      <c r="A46" s="72"/>
      <c r="B46" s="75"/>
      <c r="C46" s="85" t="s">
        <v>12</v>
      </c>
      <c r="D46" s="86"/>
      <c r="E46" s="87"/>
      <c r="F46" s="56">
        <f>INT(SUM(F40:F45))</f>
        <v>973</v>
      </c>
      <c r="G46" s="56">
        <f>INT(SUM(G40:G45))</f>
        <v>901</v>
      </c>
      <c r="H46" s="56">
        <f t="shared" ref="H46:P46" si="43">INT(SUM(H40:H45))</f>
        <v>1080</v>
      </c>
      <c r="I46" s="56">
        <f t="shared" si="43"/>
        <v>1253</v>
      </c>
      <c r="J46" s="56">
        <f t="shared" si="43"/>
        <v>1176</v>
      </c>
      <c r="K46" s="56">
        <f t="shared" si="43"/>
        <v>681</v>
      </c>
      <c r="L46" s="56">
        <f t="shared" si="43"/>
        <v>1137</v>
      </c>
      <c r="M46" s="56">
        <f t="shared" si="43"/>
        <v>942</v>
      </c>
      <c r="N46" s="56">
        <f t="shared" si="43"/>
        <v>934</v>
      </c>
      <c r="O46" s="56">
        <f t="shared" si="43"/>
        <v>897</v>
      </c>
      <c r="P46" s="56">
        <f t="shared" si="43"/>
        <v>1161</v>
      </c>
      <c r="Q46" s="56">
        <f>INT(SUM(Q40:Q45))</f>
        <v>1102</v>
      </c>
      <c r="R46" s="56">
        <f>SUM(F46:Q46)</f>
        <v>12237</v>
      </c>
      <c r="T46" s="69">
        <f t="shared" ref="T46" si="44">R46</f>
        <v>12237</v>
      </c>
    </row>
    <row r="47" spans="1:20" s="13" customFormat="1" ht="13.5" customHeight="1" x14ac:dyDescent="0.15">
      <c r="A47" s="70">
        <v>5</v>
      </c>
      <c r="B47" s="73" t="s">
        <v>57</v>
      </c>
      <c r="C47" s="76" t="s">
        <v>6</v>
      </c>
      <c r="D47" s="77"/>
      <c r="E47" s="78"/>
      <c r="F47" s="47">
        <v>79</v>
      </c>
      <c r="G47" s="47">
        <v>79</v>
      </c>
      <c r="H47" s="47">
        <v>79</v>
      </c>
      <c r="I47" s="47">
        <v>79</v>
      </c>
      <c r="J47" s="47">
        <v>79</v>
      </c>
      <c r="K47" s="47">
        <v>74</v>
      </c>
      <c r="L47" s="47">
        <v>79</v>
      </c>
      <c r="M47" s="47">
        <v>79</v>
      </c>
      <c r="N47" s="47">
        <v>79</v>
      </c>
      <c r="O47" s="47">
        <v>79</v>
      </c>
      <c r="P47" s="47">
        <v>79</v>
      </c>
      <c r="Q47" s="47">
        <v>79</v>
      </c>
      <c r="R47" s="48" t="s">
        <v>7</v>
      </c>
    </row>
    <row r="48" spans="1:20" s="13" customFormat="1" ht="14.25" customHeight="1" thickBot="1" x14ac:dyDescent="0.2">
      <c r="A48" s="71"/>
      <c r="B48" s="74"/>
      <c r="C48" s="23" t="s">
        <v>22</v>
      </c>
      <c r="D48" s="79" t="s">
        <v>9</v>
      </c>
      <c r="E48" s="79"/>
      <c r="F48" s="68">
        <v>12570</v>
      </c>
      <c r="G48" s="68">
        <v>10452</v>
      </c>
      <c r="H48" s="68">
        <v>10974</v>
      </c>
      <c r="I48" s="68">
        <v>15137</v>
      </c>
      <c r="J48" s="68">
        <v>14834</v>
      </c>
      <c r="K48" s="68">
        <v>9099</v>
      </c>
      <c r="L48" s="68">
        <v>13473</v>
      </c>
      <c r="M48" s="68">
        <v>11378</v>
      </c>
      <c r="N48" s="68">
        <v>10679</v>
      </c>
      <c r="O48" s="68">
        <v>11834</v>
      </c>
      <c r="P48" s="68">
        <v>11074</v>
      </c>
      <c r="Q48" s="68">
        <v>12890</v>
      </c>
      <c r="R48" s="49">
        <f>SUM(F48:Q48)</f>
        <v>144394</v>
      </c>
    </row>
    <row r="49" spans="1:20" s="13" customFormat="1" ht="13.5" customHeight="1" thickBot="1" x14ac:dyDescent="0.2">
      <c r="A49" s="71"/>
      <c r="B49" s="74"/>
      <c r="C49" s="80" t="s">
        <v>8</v>
      </c>
      <c r="D49" s="24" t="s">
        <v>9</v>
      </c>
      <c r="E49" s="25"/>
      <c r="F49" s="50">
        <f>$E49*F47*(185-100)/100</f>
        <v>0</v>
      </c>
      <c r="G49" s="50">
        <f t="shared" ref="G49:Q49" si="45">$E49*G47*(185-100)/100</f>
        <v>0</v>
      </c>
      <c r="H49" s="50">
        <f t="shared" si="45"/>
        <v>0</v>
      </c>
      <c r="I49" s="50">
        <f t="shared" si="45"/>
        <v>0</v>
      </c>
      <c r="J49" s="50">
        <f t="shared" si="45"/>
        <v>0</v>
      </c>
      <c r="K49" s="50">
        <f t="shared" si="45"/>
        <v>0</v>
      </c>
      <c r="L49" s="50">
        <f t="shared" si="45"/>
        <v>0</v>
      </c>
      <c r="M49" s="50">
        <f t="shared" si="45"/>
        <v>0</v>
      </c>
      <c r="N49" s="50">
        <f t="shared" si="45"/>
        <v>0</v>
      </c>
      <c r="O49" s="50">
        <f t="shared" si="45"/>
        <v>0</v>
      </c>
      <c r="P49" s="50">
        <f t="shared" si="45"/>
        <v>0</v>
      </c>
      <c r="Q49" s="50">
        <f t="shared" si="45"/>
        <v>0</v>
      </c>
      <c r="R49" s="51">
        <f>SUM(F49:Q49)</f>
        <v>0</v>
      </c>
    </row>
    <row r="50" spans="1:20" s="13" customFormat="1" ht="13.5" customHeight="1" thickBot="1" x14ac:dyDescent="0.2">
      <c r="A50" s="71"/>
      <c r="B50" s="74"/>
      <c r="C50" s="80"/>
      <c r="D50" s="26" t="s">
        <v>10</v>
      </c>
      <c r="E50" s="25"/>
      <c r="F50" s="50">
        <f>$E50*F47</f>
        <v>0</v>
      </c>
      <c r="G50" s="50">
        <f t="shared" ref="G50:Q50" si="46">$E50*G47</f>
        <v>0</v>
      </c>
      <c r="H50" s="50">
        <f t="shared" si="46"/>
        <v>0</v>
      </c>
      <c r="I50" s="50">
        <f t="shared" si="46"/>
        <v>0</v>
      </c>
      <c r="J50" s="50">
        <f t="shared" si="46"/>
        <v>0</v>
      </c>
      <c r="K50" s="50">
        <f t="shared" si="46"/>
        <v>0</v>
      </c>
      <c r="L50" s="50">
        <f t="shared" si="46"/>
        <v>0</v>
      </c>
      <c r="M50" s="50">
        <f t="shared" si="46"/>
        <v>0</v>
      </c>
      <c r="N50" s="50">
        <f t="shared" si="46"/>
        <v>0</v>
      </c>
      <c r="O50" s="50">
        <f t="shared" si="46"/>
        <v>0</v>
      </c>
      <c r="P50" s="50">
        <f t="shared" si="46"/>
        <v>0</v>
      </c>
      <c r="Q50" s="50">
        <f t="shared" si="46"/>
        <v>0</v>
      </c>
      <c r="R50" s="51">
        <f t="shared" ref="R50:R54" si="47">SUM(F50:Q50)</f>
        <v>0</v>
      </c>
    </row>
    <row r="51" spans="1:20" s="13" customFormat="1" ht="13.5" customHeight="1" thickBot="1" x14ac:dyDescent="0.2">
      <c r="A51" s="71"/>
      <c r="B51" s="74"/>
      <c r="C51" s="80" t="s">
        <v>11</v>
      </c>
      <c r="D51" s="26" t="s">
        <v>20</v>
      </c>
      <c r="E51" s="25"/>
      <c r="F51" s="67" t="s">
        <v>37</v>
      </c>
      <c r="G51" s="67" t="s">
        <v>37</v>
      </c>
      <c r="H51" s="67" t="s">
        <v>37</v>
      </c>
      <c r="I51" s="52">
        <f>$E51*I48</f>
        <v>0</v>
      </c>
      <c r="J51" s="52">
        <f t="shared" ref="J51:K51" si="48">$E51*J48</f>
        <v>0</v>
      </c>
      <c r="K51" s="52">
        <f t="shared" si="48"/>
        <v>0</v>
      </c>
      <c r="L51" s="67" t="s">
        <v>37</v>
      </c>
      <c r="M51" s="67" t="s">
        <v>37</v>
      </c>
      <c r="N51" s="67" t="s">
        <v>37</v>
      </c>
      <c r="O51" s="67" t="s">
        <v>37</v>
      </c>
      <c r="P51" s="67" t="s">
        <v>37</v>
      </c>
      <c r="Q51" s="67" t="s">
        <v>37</v>
      </c>
      <c r="R51" s="51">
        <f t="shared" si="47"/>
        <v>0</v>
      </c>
    </row>
    <row r="52" spans="1:20" s="13" customFormat="1" ht="13.5" customHeight="1" thickBot="1" x14ac:dyDescent="0.2">
      <c r="A52" s="71"/>
      <c r="B52" s="74"/>
      <c r="C52" s="80"/>
      <c r="D52" s="26" t="s">
        <v>21</v>
      </c>
      <c r="E52" s="25"/>
      <c r="F52" s="52">
        <f>$E52*F48</f>
        <v>0</v>
      </c>
      <c r="G52" s="52">
        <f t="shared" ref="G52:H52" si="49">$E52*G48</f>
        <v>0</v>
      </c>
      <c r="H52" s="52">
        <f t="shared" si="49"/>
        <v>0</v>
      </c>
      <c r="I52" s="67" t="s">
        <v>51</v>
      </c>
      <c r="J52" s="67" t="s">
        <v>51</v>
      </c>
      <c r="K52" s="67" t="s">
        <v>51</v>
      </c>
      <c r="L52" s="52">
        <f>$E52*L48</f>
        <v>0</v>
      </c>
      <c r="M52" s="52">
        <f t="shared" ref="M52:Q52" si="50">$E52*M48</f>
        <v>0</v>
      </c>
      <c r="N52" s="52">
        <f t="shared" si="50"/>
        <v>0</v>
      </c>
      <c r="O52" s="52">
        <f t="shared" si="50"/>
        <v>0</v>
      </c>
      <c r="P52" s="52">
        <f t="shared" si="50"/>
        <v>0</v>
      </c>
      <c r="Q52" s="52">
        <f t="shared" si="50"/>
        <v>0</v>
      </c>
      <c r="R52" s="51">
        <f t="shared" si="47"/>
        <v>0</v>
      </c>
    </row>
    <row r="53" spans="1:20" s="13" customFormat="1" ht="13.5" customHeight="1" x14ac:dyDescent="0.15">
      <c r="A53" s="71"/>
      <c r="B53" s="74"/>
      <c r="C53" s="81" t="s">
        <v>23</v>
      </c>
      <c r="D53" s="82"/>
      <c r="E53" s="27">
        <v>-3.23</v>
      </c>
      <c r="F53" s="53">
        <f>$E53*F48</f>
        <v>-40601.1</v>
      </c>
      <c r="G53" s="53">
        <f t="shared" ref="G53:Q53" si="51">$E53*G48</f>
        <v>-33759.96</v>
      </c>
      <c r="H53" s="53">
        <f t="shared" si="51"/>
        <v>-35446.019999999997</v>
      </c>
      <c r="I53" s="53">
        <f t="shared" si="51"/>
        <v>-48892.51</v>
      </c>
      <c r="J53" s="53">
        <f t="shared" si="51"/>
        <v>-47913.82</v>
      </c>
      <c r="K53" s="53">
        <f t="shared" si="51"/>
        <v>-29389.77</v>
      </c>
      <c r="L53" s="53">
        <f t="shared" si="51"/>
        <v>-43517.79</v>
      </c>
      <c r="M53" s="53">
        <f t="shared" si="51"/>
        <v>-36750.94</v>
      </c>
      <c r="N53" s="53">
        <f t="shared" si="51"/>
        <v>-34493.17</v>
      </c>
      <c r="O53" s="53">
        <f t="shared" si="51"/>
        <v>-38223.82</v>
      </c>
      <c r="P53" s="53">
        <f t="shared" si="51"/>
        <v>-35769.019999999997</v>
      </c>
      <c r="Q53" s="53">
        <f t="shared" si="51"/>
        <v>-41634.699999999997</v>
      </c>
      <c r="R53" s="54">
        <f t="shared" si="47"/>
        <v>-466392.62</v>
      </c>
    </row>
    <row r="54" spans="1:20" s="13" customFormat="1" ht="13.5" customHeight="1" x14ac:dyDescent="0.15">
      <c r="A54" s="71"/>
      <c r="B54" s="74"/>
      <c r="C54" s="83" t="s">
        <v>32</v>
      </c>
      <c r="D54" s="84"/>
      <c r="E54" s="28">
        <v>3.36</v>
      </c>
      <c r="F54" s="55">
        <f>INT($E54*F48)</f>
        <v>42235</v>
      </c>
      <c r="G54" s="55">
        <f t="shared" ref="G54:Q54" si="52">INT($E54*G48)</f>
        <v>35118</v>
      </c>
      <c r="H54" s="55">
        <f t="shared" si="52"/>
        <v>36872</v>
      </c>
      <c r="I54" s="55">
        <f t="shared" si="52"/>
        <v>50860</v>
      </c>
      <c r="J54" s="55">
        <f t="shared" si="52"/>
        <v>49842</v>
      </c>
      <c r="K54" s="55">
        <f t="shared" si="52"/>
        <v>30572</v>
      </c>
      <c r="L54" s="55">
        <f t="shared" si="52"/>
        <v>45269</v>
      </c>
      <c r="M54" s="55">
        <f t="shared" si="52"/>
        <v>38230</v>
      </c>
      <c r="N54" s="55">
        <f t="shared" si="52"/>
        <v>35881</v>
      </c>
      <c r="O54" s="55">
        <f t="shared" si="52"/>
        <v>39762</v>
      </c>
      <c r="P54" s="55">
        <f t="shared" si="52"/>
        <v>37208</v>
      </c>
      <c r="Q54" s="55">
        <f t="shared" si="52"/>
        <v>43310</v>
      </c>
      <c r="R54" s="49">
        <f t="shared" si="47"/>
        <v>485159</v>
      </c>
    </row>
    <row r="55" spans="1:20" s="13" customFormat="1" ht="13.5" customHeight="1" x14ac:dyDescent="0.15">
      <c r="A55" s="72"/>
      <c r="B55" s="75"/>
      <c r="C55" s="85" t="s">
        <v>12</v>
      </c>
      <c r="D55" s="86"/>
      <c r="E55" s="87"/>
      <c r="F55" s="56">
        <f>INT(SUM(F49:F54))</f>
        <v>1633</v>
      </c>
      <c r="G55" s="56">
        <f>INT(SUM(G49:G54))</f>
        <v>1358</v>
      </c>
      <c r="H55" s="56">
        <f t="shared" ref="H55:P55" si="53">INT(SUM(H49:H54))</f>
        <v>1425</v>
      </c>
      <c r="I55" s="56">
        <f t="shared" si="53"/>
        <v>1967</v>
      </c>
      <c r="J55" s="56">
        <f t="shared" si="53"/>
        <v>1928</v>
      </c>
      <c r="K55" s="56">
        <f t="shared" si="53"/>
        <v>1182</v>
      </c>
      <c r="L55" s="56">
        <f t="shared" si="53"/>
        <v>1751</v>
      </c>
      <c r="M55" s="56">
        <f t="shared" si="53"/>
        <v>1479</v>
      </c>
      <c r="N55" s="56">
        <f t="shared" si="53"/>
        <v>1387</v>
      </c>
      <c r="O55" s="56">
        <f t="shared" si="53"/>
        <v>1538</v>
      </c>
      <c r="P55" s="56">
        <f t="shared" si="53"/>
        <v>1438</v>
      </c>
      <c r="Q55" s="56">
        <f>INT(SUM(Q49:Q54))</f>
        <v>1675</v>
      </c>
      <c r="R55" s="56">
        <f>SUM(F55:Q55)</f>
        <v>18761</v>
      </c>
      <c r="T55" s="69">
        <f t="shared" ref="T55" si="54">R55</f>
        <v>18761</v>
      </c>
    </row>
    <row r="56" spans="1:20" s="13" customFormat="1" ht="13.5" customHeight="1" x14ac:dyDescent="0.15">
      <c r="A56" s="70">
        <v>6</v>
      </c>
      <c r="B56" s="73" t="s">
        <v>58</v>
      </c>
      <c r="C56" s="76" t="s">
        <v>6</v>
      </c>
      <c r="D56" s="77"/>
      <c r="E56" s="78"/>
      <c r="F56" s="47">
        <v>85</v>
      </c>
      <c r="G56" s="47">
        <v>85</v>
      </c>
      <c r="H56" s="47">
        <v>85</v>
      </c>
      <c r="I56" s="47">
        <v>85</v>
      </c>
      <c r="J56" s="47">
        <v>82</v>
      </c>
      <c r="K56" s="47">
        <v>77</v>
      </c>
      <c r="L56" s="47">
        <v>85</v>
      </c>
      <c r="M56" s="47">
        <v>85</v>
      </c>
      <c r="N56" s="47">
        <v>85</v>
      </c>
      <c r="O56" s="47">
        <v>85</v>
      </c>
      <c r="P56" s="47">
        <v>85</v>
      </c>
      <c r="Q56" s="47">
        <v>85</v>
      </c>
      <c r="R56" s="48" t="s">
        <v>7</v>
      </c>
    </row>
    <row r="57" spans="1:20" s="13" customFormat="1" ht="14.25" customHeight="1" thickBot="1" x14ac:dyDescent="0.2">
      <c r="A57" s="71"/>
      <c r="B57" s="74"/>
      <c r="C57" s="23" t="s">
        <v>22</v>
      </c>
      <c r="D57" s="79" t="s">
        <v>9</v>
      </c>
      <c r="E57" s="79"/>
      <c r="F57" s="68">
        <v>6722</v>
      </c>
      <c r="G57" s="68">
        <v>6719</v>
      </c>
      <c r="H57" s="68">
        <v>8796</v>
      </c>
      <c r="I57" s="68">
        <v>12418</v>
      </c>
      <c r="J57" s="68">
        <v>8565</v>
      </c>
      <c r="K57" s="68">
        <v>7476</v>
      </c>
      <c r="L57" s="68">
        <v>8263</v>
      </c>
      <c r="M57" s="68">
        <v>8351</v>
      </c>
      <c r="N57" s="68">
        <v>7366</v>
      </c>
      <c r="O57" s="68">
        <v>7121</v>
      </c>
      <c r="P57" s="68">
        <v>11189</v>
      </c>
      <c r="Q57" s="68">
        <v>8722</v>
      </c>
      <c r="R57" s="49">
        <f>SUM(F57:Q57)</f>
        <v>101708</v>
      </c>
    </row>
    <row r="58" spans="1:20" s="13" customFormat="1" ht="13.5" customHeight="1" thickBot="1" x14ac:dyDescent="0.2">
      <c r="A58" s="71"/>
      <c r="B58" s="74"/>
      <c r="C58" s="80" t="s">
        <v>8</v>
      </c>
      <c r="D58" s="24" t="s">
        <v>9</v>
      </c>
      <c r="E58" s="25"/>
      <c r="F58" s="50">
        <f>$E58*F56*(185-100)/100</f>
        <v>0</v>
      </c>
      <c r="G58" s="50">
        <f t="shared" ref="G58:Q58" si="55">$E58*G56*(185-100)/100</f>
        <v>0</v>
      </c>
      <c r="H58" s="50">
        <f t="shared" si="55"/>
        <v>0</v>
      </c>
      <c r="I58" s="50">
        <f t="shared" si="55"/>
        <v>0</v>
      </c>
      <c r="J58" s="50">
        <f t="shared" si="55"/>
        <v>0</v>
      </c>
      <c r="K58" s="50">
        <f t="shared" si="55"/>
        <v>0</v>
      </c>
      <c r="L58" s="50">
        <f t="shared" si="55"/>
        <v>0</v>
      </c>
      <c r="M58" s="50">
        <f t="shared" si="55"/>
        <v>0</v>
      </c>
      <c r="N58" s="50">
        <f t="shared" si="55"/>
        <v>0</v>
      </c>
      <c r="O58" s="50">
        <f t="shared" si="55"/>
        <v>0</v>
      </c>
      <c r="P58" s="50">
        <f t="shared" si="55"/>
        <v>0</v>
      </c>
      <c r="Q58" s="50">
        <f t="shared" si="55"/>
        <v>0</v>
      </c>
      <c r="R58" s="51">
        <f>SUM(F58:Q58)</f>
        <v>0</v>
      </c>
    </row>
    <row r="59" spans="1:20" s="13" customFormat="1" ht="13.5" customHeight="1" thickBot="1" x14ac:dyDescent="0.2">
      <c r="A59" s="71"/>
      <c r="B59" s="74"/>
      <c r="C59" s="80"/>
      <c r="D59" s="26" t="s">
        <v>10</v>
      </c>
      <c r="E59" s="25"/>
      <c r="F59" s="50">
        <f>$E59*F56</f>
        <v>0</v>
      </c>
      <c r="G59" s="50">
        <f t="shared" ref="G59:Q59" si="56">$E59*G56</f>
        <v>0</v>
      </c>
      <c r="H59" s="50">
        <f t="shared" si="56"/>
        <v>0</v>
      </c>
      <c r="I59" s="50">
        <f t="shared" si="56"/>
        <v>0</v>
      </c>
      <c r="J59" s="50">
        <f t="shared" si="56"/>
        <v>0</v>
      </c>
      <c r="K59" s="50">
        <f t="shared" si="56"/>
        <v>0</v>
      </c>
      <c r="L59" s="50">
        <f t="shared" si="56"/>
        <v>0</v>
      </c>
      <c r="M59" s="50">
        <f t="shared" si="56"/>
        <v>0</v>
      </c>
      <c r="N59" s="50">
        <f t="shared" si="56"/>
        <v>0</v>
      </c>
      <c r="O59" s="50">
        <f t="shared" si="56"/>
        <v>0</v>
      </c>
      <c r="P59" s="50">
        <f t="shared" si="56"/>
        <v>0</v>
      </c>
      <c r="Q59" s="50">
        <f t="shared" si="56"/>
        <v>0</v>
      </c>
      <c r="R59" s="51">
        <f t="shared" ref="R59:R63" si="57">SUM(F59:Q59)</f>
        <v>0</v>
      </c>
    </row>
    <row r="60" spans="1:20" s="13" customFormat="1" ht="13.5" customHeight="1" thickBot="1" x14ac:dyDescent="0.2">
      <c r="A60" s="71"/>
      <c r="B60" s="74"/>
      <c r="C60" s="80" t="s">
        <v>11</v>
      </c>
      <c r="D60" s="26" t="s">
        <v>20</v>
      </c>
      <c r="E60" s="25"/>
      <c r="F60" s="67" t="s">
        <v>37</v>
      </c>
      <c r="G60" s="67" t="s">
        <v>37</v>
      </c>
      <c r="H60" s="67" t="s">
        <v>37</v>
      </c>
      <c r="I60" s="52">
        <f>$E60*I57</f>
        <v>0</v>
      </c>
      <c r="J60" s="52">
        <f t="shared" ref="J60:K60" si="58">$E60*J57</f>
        <v>0</v>
      </c>
      <c r="K60" s="52">
        <f t="shared" si="58"/>
        <v>0</v>
      </c>
      <c r="L60" s="67" t="s">
        <v>37</v>
      </c>
      <c r="M60" s="67" t="s">
        <v>37</v>
      </c>
      <c r="N60" s="67" t="s">
        <v>37</v>
      </c>
      <c r="O60" s="67" t="s">
        <v>37</v>
      </c>
      <c r="P60" s="67" t="s">
        <v>37</v>
      </c>
      <c r="Q60" s="67" t="s">
        <v>37</v>
      </c>
      <c r="R60" s="51">
        <f t="shared" si="57"/>
        <v>0</v>
      </c>
    </row>
    <row r="61" spans="1:20" s="13" customFormat="1" ht="13.5" customHeight="1" thickBot="1" x14ac:dyDescent="0.2">
      <c r="A61" s="71"/>
      <c r="B61" s="74"/>
      <c r="C61" s="80"/>
      <c r="D61" s="26" t="s">
        <v>21</v>
      </c>
      <c r="E61" s="25"/>
      <c r="F61" s="52">
        <f>$E61*F57</f>
        <v>0</v>
      </c>
      <c r="G61" s="52">
        <f t="shared" ref="G61:H61" si="59">$E61*G57</f>
        <v>0</v>
      </c>
      <c r="H61" s="52">
        <f t="shared" si="59"/>
        <v>0</v>
      </c>
      <c r="I61" s="67" t="s">
        <v>51</v>
      </c>
      <c r="J61" s="67" t="s">
        <v>51</v>
      </c>
      <c r="K61" s="67" t="s">
        <v>51</v>
      </c>
      <c r="L61" s="52">
        <f>$E61*L57</f>
        <v>0</v>
      </c>
      <c r="M61" s="52">
        <f t="shared" ref="M61:Q61" si="60">$E61*M57</f>
        <v>0</v>
      </c>
      <c r="N61" s="52">
        <f t="shared" si="60"/>
        <v>0</v>
      </c>
      <c r="O61" s="52">
        <f t="shared" si="60"/>
        <v>0</v>
      </c>
      <c r="P61" s="52">
        <f t="shared" si="60"/>
        <v>0</v>
      </c>
      <c r="Q61" s="52">
        <f t="shared" si="60"/>
        <v>0</v>
      </c>
      <c r="R61" s="51">
        <f t="shared" si="57"/>
        <v>0</v>
      </c>
    </row>
    <row r="62" spans="1:20" s="13" customFormat="1" ht="13.5" customHeight="1" x14ac:dyDescent="0.15">
      <c r="A62" s="71"/>
      <c r="B62" s="74"/>
      <c r="C62" s="81" t="s">
        <v>23</v>
      </c>
      <c r="D62" s="82"/>
      <c r="E62" s="27">
        <v>-3.23</v>
      </c>
      <c r="F62" s="53">
        <f>$E62*F57</f>
        <v>-21712.06</v>
      </c>
      <c r="G62" s="53">
        <f t="shared" ref="G62:Q62" si="61">$E62*G57</f>
        <v>-21702.37</v>
      </c>
      <c r="H62" s="53">
        <f t="shared" si="61"/>
        <v>-28411.079999999998</v>
      </c>
      <c r="I62" s="53">
        <f t="shared" si="61"/>
        <v>-40110.14</v>
      </c>
      <c r="J62" s="53">
        <f t="shared" si="61"/>
        <v>-27664.95</v>
      </c>
      <c r="K62" s="53">
        <f t="shared" si="61"/>
        <v>-24147.48</v>
      </c>
      <c r="L62" s="53">
        <f t="shared" si="61"/>
        <v>-26689.49</v>
      </c>
      <c r="M62" s="53">
        <f t="shared" si="61"/>
        <v>-26973.73</v>
      </c>
      <c r="N62" s="53">
        <f t="shared" si="61"/>
        <v>-23792.18</v>
      </c>
      <c r="O62" s="53">
        <f t="shared" si="61"/>
        <v>-23000.829999999998</v>
      </c>
      <c r="P62" s="53">
        <f t="shared" si="61"/>
        <v>-36140.47</v>
      </c>
      <c r="Q62" s="53">
        <f t="shared" si="61"/>
        <v>-28172.06</v>
      </c>
      <c r="R62" s="54">
        <f t="shared" si="57"/>
        <v>-328516.84000000003</v>
      </c>
    </row>
    <row r="63" spans="1:20" s="13" customFormat="1" ht="13.5" customHeight="1" x14ac:dyDescent="0.15">
      <c r="A63" s="71"/>
      <c r="B63" s="74"/>
      <c r="C63" s="83" t="s">
        <v>32</v>
      </c>
      <c r="D63" s="84"/>
      <c r="E63" s="28">
        <v>3.36</v>
      </c>
      <c r="F63" s="55">
        <f>INT($E63*F57)</f>
        <v>22585</v>
      </c>
      <c r="G63" s="55">
        <f t="shared" ref="G63:Q63" si="62">INT($E63*G57)</f>
        <v>22575</v>
      </c>
      <c r="H63" s="55">
        <f t="shared" si="62"/>
        <v>29554</v>
      </c>
      <c r="I63" s="55">
        <f t="shared" si="62"/>
        <v>41724</v>
      </c>
      <c r="J63" s="55">
        <f t="shared" si="62"/>
        <v>28778</v>
      </c>
      <c r="K63" s="55">
        <f t="shared" si="62"/>
        <v>25119</v>
      </c>
      <c r="L63" s="55">
        <f t="shared" si="62"/>
        <v>27763</v>
      </c>
      <c r="M63" s="55">
        <f t="shared" si="62"/>
        <v>28059</v>
      </c>
      <c r="N63" s="55">
        <f t="shared" si="62"/>
        <v>24749</v>
      </c>
      <c r="O63" s="55">
        <f t="shared" si="62"/>
        <v>23926</v>
      </c>
      <c r="P63" s="55">
        <f t="shared" si="62"/>
        <v>37595</v>
      </c>
      <c r="Q63" s="55">
        <f t="shared" si="62"/>
        <v>29305</v>
      </c>
      <c r="R63" s="49">
        <f t="shared" si="57"/>
        <v>341732</v>
      </c>
    </row>
    <row r="64" spans="1:20" s="13" customFormat="1" ht="13.5" customHeight="1" x14ac:dyDescent="0.15">
      <c r="A64" s="72"/>
      <c r="B64" s="75"/>
      <c r="C64" s="85" t="s">
        <v>12</v>
      </c>
      <c r="D64" s="86"/>
      <c r="E64" s="87"/>
      <c r="F64" s="56">
        <f>INT(SUM(F58:F63))</f>
        <v>872</v>
      </c>
      <c r="G64" s="56">
        <f>INT(SUM(G58:G63))</f>
        <v>872</v>
      </c>
      <c r="H64" s="56">
        <f t="shared" ref="H64:P64" si="63">INT(SUM(H58:H63))</f>
        <v>1142</v>
      </c>
      <c r="I64" s="56">
        <f t="shared" si="63"/>
        <v>1613</v>
      </c>
      <c r="J64" s="56">
        <f t="shared" si="63"/>
        <v>1113</v>
      </c>
      <c r="K64" s="56">
        <f t="shared" si="63"/>
        <v>971</v>
      </c>
      <c r="L64" s="56">
        <f t="shared" si="63"/>
        <v>1073</v>
      </c>
      <c r="M64" s="56">
        <f t="shared" si="63"/>
        <v>1085</v>
      </c>
      <c r="N64" s="56">
        <f t="shared" si="63"/>
        <v>956</v>
      </c>
      <c r="O64" s="56">
        <f t="shared" si="63"/>
        <v>925</v>
      </c>
      <c r="P64" s="56">
        <f t="shared" si="63"/>
        <v>1454</v>
      </c>
      <c r="Q64" s="56">
        <f>INT(SUM(Q58:Q63))</f>
        <v>1132</v>
      </c>
      <c r="R64" s="56">
        <f>SUM(F64:Q64)</f>
        <v>13208</v>
      </c>
      <c r="T64" s="69">
        <f t="shared" ref="T64" si="64">R64</f>
        <v>13208</v>
      </c>
    </row>
    <row r="65" spans="1:20" s="13" customFormat="1" ht="13.5" customHeight="1" x14ac:dyDescent="0.15">
      <c r="A65" s="70">
        <v>7</v>
      </c>
      <c r="B65" s="73" t="s">
        <v>59</v>
      </c>
      <c r="C65" s="76" t="s">
        <v>6</v>
      </c>
      <c r="D65" s="77"/>
      <c r="E65" s="78"/>
      <c r="F65" s="47">
        <v>134</v>
      </c>
      <c r="G65" s="47">
        <v>134</v>
      </c>
      <c r="H65" s="47">
        <v>134</v>
      </c>
      <c r="I65" s="47">
        <v>134</v>
      </c>
      <c r="J65" s="47">
        <v>134</v>
      </c>
      <c r="K65" s="47">
        <v>127</v>
      </c>
      <c r="L65" s="47">
        <v>134</v>
      </c>
      <c r="M65" s="47">
        <v>134</v>
      </c>
      <c r="N65" s="47">
        <v>134</v>
      </c>
      <c r="O65" s="47">
        <v>134</v>
      </c>
      <c r="P65" s="47">
        <v>134</v>
      </c>
      <c r="Q65" s="47">
        <v>134</v>
      </c>
      <c r="R65" s="48" t="s">
        <v>7</v>
      </c>
    </row>
    <row r="66" spans="1:20" s="13" customFormat="1" ht="14.25" customHeight="1" thickBot="1" x14ac:dyDescent="0.2">
      <c r="A66" s="71"/>
      <c r="B66" s="74"/>
      <c r="C66" s="23" t="s">
        <v>22</v>
      </c>
      <c r="D66" s="79" t="s">
        <v>9</v>
      </c>
      <c r="E66" s="79"/>
      <c r="F66" s="68">
        <v>13892</v>
      </c>
      <c r="G66" s="68">
        <v>13288</v>
      </c>
      <c r="H66" s="68">
        <v>17064</v>
      </c>
      <c r="I66" s="68">
        <v>21638</v>
      </c>
      <c r="J66" s="68">
        <v>14833</v>
      </c>
      <c r="K66" s="68">
        <v>12532</v>
      </c>
      <c r="L66" s="68">
        <v>17833</v>
      </c>
      <c r="M66" s="68">
        <v>16096</v>
      </c>
      <c r="N66" s="68">
        <v>16504</v>
      </c>
      <c r="O66" s="68">
        <v>14646</v>
      </c>
      <c r="P66" s="68">
        <v>22354</v>
      </c>
      <c r="Q66" s="68">
        <v>17584</v>
      </c>
      <c r="R66" s="49">
        <f>SUM(F66:Q66)</f>
        <v>198264</v>
      </c>
    </row>
    <row r="67" spans="1:20" s="13" customFormat="1" ht="13.5" customHeight="1" thickBot="1" x14ac:dyDescent="0.2">
      <c r="A67" s="71"/>
      <c r="B67" s="74"/>
      <c r="C67" s="80" t="s">
        <v>8</v>
      </c>
      <c r="D67" s="24" t="s">
        <v>9</v>
      </c>
      <c r="E67" s="25"/>
      <c r="F67" s="50">
        <f>$E67*F65*(185-100)/100</f>
        <v>0</v>
      </c>
      <c r="G67" s="50">
        <f t="shared" ref="G67:Q67" si="65">$E67*G65*(185-100)/100</f>
        <v>0</v>
      </c>
      <c r="H67" s="50">
        <f t="shared" si="65"/>
        <v>0</v>
      </c>
      <c r="I67" s="50">
        <f t="shared" si="65"/>
        <v>0</v>
      </c>
      <c r="J67" s="50">
        <f t="shared" si="65"/>
        <v>0</v>
      </c>
      <c r="K67" s="50">
        <f t="shared" si="65"/>
        <v>0</v>
      </c>
      <c r="L67" s="50">
        <f t="shared" si="65"/>
        <v>0</v>
      </c>
      <c r="M67" s="50">
        <f t="shared" si="65"/>
        <v>0</v>
      </c>
      <c r="N67" s="50">
        <f t="shared" si="65"/>
        <v>0</v>
      </c>
      <c r="O67" s="50">
        <f t="shared" si="65"/>
        <v>0</v>
      </c>
      <c r="P67" s="50">
        <f t="shared" si="65"/>
        <v>0</v>
      </c>
      <c r="Q67" s="50">
        <f t="shared" si="65"/>
        <v>0</v>
      </c>
      <c r="R67" s="51">
        <f>SUM(F67:Q67)</f>
        <v>0</v>
      </c>
    </row>
    <row r="68" spans="1:20" s="13" customFormat="1" ht="13.5" customHeight="1" thickBot="1" x14ac:dyDescent="0.2">
      <c r="A68" s="71"/>
      <c r="B68" s="74"/>
      <c r="C68" s="80"/>
      <c r="D68" s="26" t="s">
        <v>10</v>
      </c>
      <c r="E68" s="25"/>
      <c r="F68" s="50">
        <f>$E68*F65</f>
        <v>0</v>
      </c>
      <c r="G68" s="50">
        <f t="shared" ref="G68:Q68" si="66">$E68*G65</f>
        <v>0</v>
      </c>
      <c r="H68" s="50">
        <f t="shared" si="66"/>
        <v>0</v>
      </c>
      <c r="I68" s="50">
        <f t="shared" si="66"/>
        <v>0</v>
      </c>
      <c r="J68" s="50">
        <f t="shared" si="66"/>
        <v>0</v>
      </c>
      <c r="K68" s="50">
        <f t="shared" si="66"/>
        <v>0</v>
      </c>
      <c r="L68" s="50">
        <f t="shared" si="66"/>
        <v>0</v>
      </c>
      <c r="M68" s="50">
        <f t="shared" si="66"/>
        <v>0</v>
      </c>
      <c r="N68" s="50">
        <f t="shared" si="66"/>
        <v>0</v>
      </c>
      <c r="O68" s="50">
        <f t="shared" si="66"/>
        <v>0</v>
      </c>
      <c r="P68" s="50">
        <f t="shared" si="66"/>
        <v>0</v>
      </c>
      <c r="Q68" s="50">
        <f t="shared" si="66"/>
        <v>0</v>
      </c>
      <c r="R68" s="51">
        <f t="shared" ref="R68:R72" si="67">SUM(F68:Q68)</f>
        <v>0</v>
      </c>
    </row>
    <row r="69" spans="1:20" s="13" customFormat="1" ht="13.5" customHeight="1" thickBot="1" x14ac:dyDescent="0.2">
      <c r="A69" s="71"/>
      <c r="B69" s="74"/>
      <c r="C69" s="80" t="s">
        <v>11</v>
      </c>
      <c r="D69" s="26" t="s">
        <v>20</v>
      </c>
      <c r="E69" s="25"/>
      <c r="F69" s="67" t="s">
        <v>37</v>
      </c>
      <c r="G69" s="67" t="s">
        <v>37</v>
      </c>
      <c r="H69" s="67" t="s">
        <v>37</v>
      </c>
      <c r="I69" s="52">
        <f>$E69*I66</f>
        <v>0</v>
      </c>
      <c r="J69" s="52">
        <f t="shared" ref="J69:K69" si="68">$E69*J66</f>
        <v>0</v>
      </c>
      <c r="K69" s="52">
        <f t="shared" si="68"/>
        <v>0</v>
      </c>
      <c r="L69" s="67" t="s">
        <v>37</v>
      </c>
      <c r="M69" s="67" t="s">
        <v>37</v>
      </c>
      <c r="N69" s="67" t="s">
        <v>37</v>
      </c>
      <c r="O69" s="67" t="s">
        <v>37</v>
      </c>
      <c r="P69" s="67" t="s">
        <v>37</v>
      </c>
      <c r="Q69" s="67" t="s">
        <v>37</v>
      </c>
      <c r="R69" s="51">
        <f t="shared" si="67"/>
        <v>0</v>
      </c>
    </row>
    <row r="70" spans="1:20" s="13" customFormat="1" ht="13.5" customHeight="1" thickBot="1" x14ac:dyDescent="0.2">
      <c r="A70" s="71"/>
      <c r="B70" s="74"/>
      <c r="C70" s="80"/>
      <c r="D70" s="26" t="s">
        <v>21</v>
      </c>
      <c r="E70" s="25"/>
      <c r="F70" s="52">
        <f>$E70*F66</f>
        <v>0</v>
      </c>
      <c r="G70" s="52">
        <f t="shared" ref="G70:H70" si="69">$E70*G66</f>
        <v>0</v>
      </c>
      <c r="H70" s="52">
        <f t="shared" si="69"/>
        <v>0</v>
      </c>
      <c r="I70" s="67" t="s">
        <v>51</v>
      </c>
      <c r="J70" s="67" t="s">
        <v>51</v>
      </c>
      <c r="K70" s="67" t="s">
        <v>51</v>
      </c>
      <c r="L70" s="52">
        <f>$E70*L66</f>
        <v>0</v>
      </c>
      <c r="M70" s="52">
        <f t="shared" ref="M70:Q70" si="70">$E70*M66</f>
        <v>0</v>
      </c>
      <c r="N70" s="52">
        <f t="shared" si="70"/>
        <v>0</v>
      </c>
      <c r="O70" s="52">
        <f t="shared" si="70"/>
        <v>0</v>
      </c>
      <c r="P70" s="52">
        <f t="shared" si="70"/>
        <v>0</v>
      </c>
      <c r="Q70" s="52">
        <f t="shared" si="70"/>
        <v>0</v>
      </c>
      <c r="R70" s="51">
        <f t="shared" si="67"/>
        <v>0</v>
      </c>
    </row>
    <row r="71" spans="1:20" s="13" customFormat="1" ht="13.5" customHeight="1" x14ac:dyDescent="0.15">
      <c r="A71" s="71"/>
      <c r="B71" s="74"/>
      <c r="C71" s="81" t="s">
        <v>23</v>
      </c>
      <c r="D71" s="82"/>
      <c r="E71" s="27">
        <v>-3.23</v>
      </c>
      <c r="F71" s="53">
        <f>$E71*F66</f>
        <v>-44871.159999999996</v>
      </c>
      <c r="G71" s="53">
        <f t="shared" ref="G71:Q71" si="71">$E71*G66</f>
        <v>-42920.24</v>
      </c>
      <c r="H71" s="53">
        <f t="shared" si="71"/>
        <v>-55116.72</v>
      </c>
      <c r="I71" s="53">
        <f t="shared" si="71"/>
        <v>-69890.740000000005</v>
      </c>
      <c r="J71" s="53">
        <f t="shared" si="71"/>
        <v>-47910.59</v>
      </c>
      <c r="K71" s="53">
        <f t="shared" si="71"/>
        <v>-40478.36</v>
      </c>
      <c r="L71" s="53">
        <f t="shared" si="71"/>
        <v>-57600.59</v>
      </c>
      <c r="M71" s="53">
        <f t="shared" si="71"/>
        <v>-51990.080000000002</v>
      </c>
      <c r="N71" s="53">
        <f t="shared" si="71"/>
        <v>-53307.92</v>
      </c>
      <c r="O71" s="53">
        <f t="shared" si="71"/>
        <v>-47306.58</v>
      </c>
      <c r="P71" s="53">
        <f t="shared" si="71"/>
        <v>-72203.42</v>
      </c>
      <c r="Q71" s="53">
        <f t="shared" si="71"/>
        <v>-56796.32</v>
      </c>
      <c r="R71" s="54">
        <f t="shared" si="67"/>
        <v>-640392.72</v>
      </c>
    </row>
    <row r="72" spans="1:20" s="13" customFormat="1" ht="13.5" customHeight="1" x14ac:dyDescent="0.15">
      <c r="A72" s="71"/>
      <c r="B72" s="74"/>
      <c r="C72" s="83" t="s">
        <v>32</v>
      </c>
      <c r="D72" s="84"/>
      <c r="E72" s="28">
        <v>3.36</v>
      </c>
      <c r="F72" s="55">
        <f>INT($E72*F66)</f>
        <v>46677</v>
      </c>
      <c r="G72" s="55">
        <f t="shared" ref="G72:Q72" si="72">INT($E72*G66)</f>
        <v>44647</v>
      </c>
      <c r="H72" s="55">
        <f t="shared" si="72"/>
        <v>57335</v>
      </c>
      <c r="I72" s="55">
        <f t="shared" si="72"/>
        <v>72703</v>
      </c>
      <c r="J72" s="55">
        <f t="shared" si="72"/>
        <v>49838</v>
      </c>
      <c r="K72" s="55">
        <f t="shared" si="72"/>
        <v>42107</v>
      </c>
      <c r="L72" s="55">
        <f t="shared" si="72"/>
        <v>59918</v>
      </c>
      <c r="M72" s="55">
        <f t="shared" si="72"/>
        <v>54082</v>
      </c>
      <c r="N72" s="55">
        <f t="shared" si="72"/>
        <v>55453</v>
      </c>
      <c r="O72" s="55">
        <f t="shared" si="72"/>
        <v>49210</v>
      </c>
      <c r="P72" s="55">
        <f t="shared" si="72"/>
        <v>75109</v>
      </c>
      <c r="Q72" s="55">
        <f t="shared" si="72"/>
        <v>59082</v>
      </c>
      <c r="R72" s="49">
        <f t="shared" si="67"/>
        <v>666161</v>
      </c>
    </row>
    <row r="73" spans="1:20" s="13" customFormat="1" ht="13.5" customHeight="1" x14ac:dyDescent="0.15">
      <c r="A73" s="72"/>
      <c r="B73" s="75"/>
      <c r="C73" s="85" t="s">
        <v>12</v>
      </c>
      <c r="D73" s="86"/>
      <c r="E73" s="87"/>
      <c r="F73" s="56">
        <f>INT(SUM(F67:F72))</f>
        <v>1805</v>
      </c>
      <c r="G73" s="56">
        <f>INT(SUM(G67:G72))</f>
        <v>1726</v>
      </c>
      <c r="H73" s="56">
        <f t="shared" ref="H73:P73" si="73">INT(SUM(H67:H72))</f>
        <v>2218</v>
      </c>
      <c r="I73" s="56">
        <f t="shared" si="73"/>
        <v>2812</v>
      </c>
      <c r="J73" s="56">
        <f t="shared" si="73"/>
        <v>1927</v>
      </c>
      <c r="K73" s="56">
        <f t="shared" si="73"/>
        <v>1628</v>
      </c>
      <c r="L73" s="56">
        <f t="shared" si="73"/>
        <v>2317</v>
      </c>
      <c r="M73" s="56">
        <f t="shared" si="73"/>
        <v>2091</v>
      </c>
      <c r="N73" s="56">
        <f t="shared" si="73"/>
        <v>2145</v>
      </c>
      <c r="O73" s="56">
        <f t="shared" si="73"/>
        <v>1903</v>
      </c>
      <c r="P73" s="56">
        <f t="shared" si="73"/>
        <v>2905</v>
      </c>
      <c r="Q73" s="56">
        <f>INT(SUM(Q67:Q72))</f>
        <v>2285</v>
      </c>
      <c r="R73" s="56">
        <f>SUM(F73:Q73)</f>
        <v>25762</v>
      </c>
      <c r="T73" s="69">
        <f t="shared" ref="T73" si="74">R73</f>
        <v>25762</v>
      </c>
    </row>
    <row r="74" spans="1:20" s="13" customFormat="1" ht="13.5" customHeight="1" x14ac:dyDescent="0.15">
      <c r="A74" s="70">
        <v>8</v>
      </c>
      <c r="B74" s="73" t="s">
        <v>60</v>
      </c>
      <c r="C74" s="76" t="s">
        <v>6</v>
      </c>
      <c r="D74" s="77"/>
      <c r="E74" s="78"/>
      <c r="F74" s="47">
        <v>91</v>
      </c>
      <c r="G74" s="47">
        <v>91</v>
      </c>
      <c r="H74" s="47">
        <v>91</v>
      </c>
      <c r="I74" s="47">
        <v>93</v>
      </c>
      <c r="J74" s="47">
        <v>93</v>
      </c>
      <c r="K74" s="47">
        <v>93</v>
      </c>
      <c r="L74" s="47">
        <v>91</v>
      </c>
      <c r="M74" s="47">
        <v>91</v>
      </c>
      <c r="N74" s="47">
        <v>91</v>
      </c>
      <c r="O74" s="47">
        <v>91</v>
      </c>
      <c r="P74" s="47">
        <v>91</v>
      </c>
      <c r="Q74" s="47">
        <v>91</v>
      </c>
      <c r="R74" s="48" t="s">
        <v>7</v>
      </c>
    </row>
    <row r="75" spans="1:20" s="13" customFormat="1" ht="14.25" customHeight="1" thickBot="1" x14ac:dyDescent="0.2">
      <c r="A75" s="71"/>
      <c r="B75" s="74"/>
      <c r="C75" s="23" t="s">
        <v>22</v>
      </c>
      <c r="D75" s="79" t="s">
        <v>9</v>
      </c>
      <c r="E75" s="79"/>
      <c r="F75" s="68">
        <v>8011</v>
      </c>
      <c r="G75" s="68">
        <v>8843</v>
      </c>
      <c r="H75" s="68">
        <v>12289</v>
      </c>
      <c r="I75" s="68">
        <v>18080</v>
      </c>
      <c r="J75" s="68">
        <v>8965</v>
      </c>
      <c r="K75" s="68">
        <v>7365</v>
      </c>
      <c r="L75" s="68">
        <v>11224</v>
      </c>
      <c r="M75" s="68">
        <v>10734</v>
      </c>
      <c r="N75" s="68">
        <v>10173</v>
      </c>
      <c r="O75" s="68">
        <v>8478</v>
      </c>
      <c r="P75" s="68">
        <v>14422</v>
      </c>
      <c r="Q75" s="68">
        <v>11248</v>
      </c>
      <c r="R75" s="49">
        <f>SUM(F75:Q75)</f>
        <v>129832</v>
      </c>
    </row>
    <row r="76" spans="1:20" s="13" customFormat="1" ht="13.5" customHeight="1" thickBot="1" x14ac:dyDescent="0.2">
      <c r="A76" s="71"/>
      <c r="B76" s="74"/>
      <c r="C76" s="80" t="s">
        <v>8</v>
      </c>
      <c r="D76" s="24" t="s">
        <v>9</v>
      </c>
      <c r="E76" s="25"/>
      <c r="F76" s="50">
        <f>$E76*F74*(185-100)/100</f>
        <v>0</v>
      </c>
      <c r="G76" s="50">
        <f t="shared" ref="G76:Q76" si="75">$E76*G74*(185-100)/100</f>
        <v>0</v>
      </c>
      <c r="H76" s="50">
        <f t="shared" si="75"/>
        <v>0</v>
      </c>
      <c r="I76" s="50">
        <f t="shared" si="75"/>
        <v>0</v>
      </c>
      <c r="J76" s="50">
        <f t="shared" si="75"/>
        <v>0</v>
      </c>
      <c r="K76" s="50">
        <f t="shared" si="75"/>
        <v>0</v>
      </c>
      <c r="L76" s="50">
        <f t="shared" si="75"/>
        <v>0</v>
      </c>
      <c r="M76" s="50">
        <f t="shared" si="75"/>
        <v>0</v>
      </c>
      <c r="N76" s="50">
        <f t="shared" si="75"/>
        <v>0</v>
      </c>
      <c r="O76" s="50">
        <f t="shared" si="75"/>
        <v>0</v>
      </c>
      <c r="P76" s="50">
        <f t="shared" si="75"/>
        <v>0</v>
      </c>
      <c r="Q76" s="50">
        <f t="shared" si="75"/>
        <v>0</v>
      </c>
      <c r="R76" s="51">
        <f>SUM(F76:Q76)</f>
        <v>0</v>
      </c>
    </row>
    <row r="77" spans="1:20" s="13" customFormat="1" ht="13.5" customHeight="1" thickBot="1" x14ac:dyDescent="0.2">
      <c r="A77" s="71"/>
      <c r="B77" s="74"/>
      <c r="C77" s="80"/>
      <c r="D77" s="26" t="s">
        <v>10</v>
      </c>
      <c r="E77" s="25"/>
      <c r="F77" s="50">
        <f>$E77*F74</f>
        <v>0</v>
      </c>
      <c r="G77" s="50">
        <f t="shared" ref="G77:Q77" si="76">$E77*G74</f>
        <v>0</v>
      </c>
      <c r="H77" s="50">
        <f t="shared" si="76"/>
        <v>0</v>
      </c>
      <c r="I77" s="50">
        <f t="shared" si="76"/>
        <v>0</v>
      </c>
      <c r="J77" s="50">
        <f t="shared" si="76"/>
        <v>0</v>
      </c>
      <c r="K77" s="50">
        <f t="shared" si="76"/>
        <v>0</v>
      </c>
      <c r="L77" s="50">
        <f t="shared" si="76"/>
        <v>0</v>
      </c>
      <c r="M77" s="50">
        <f t="shared" si="76"/>
        <v>0</v>
      </c>
      <c r="N77" s="50">
        <f t="shared" si="76"/>
        <v>0</v>
      </c>
      <c r="O77" s="50">
        <f t="shared" si="76"/>
        <v>0</v>
      </c>
      <c r="P77" s="50">
        <f t="shared" si="76"/>
        <v>0</v>
      </c>
      <c r="Q77" s="50">
        <f t="shared" si="76"/>
        <v>0</v>
      </c>
      <c r="R77" s="51">
        <f t="shared" ref="R77:R81" si="77">SUM(F77:Q77)</f>
        <v>0</v>
      </c>
    </row>
    <row r="78" spans="1:20" s="13" customFormat="1" ht="13.5" customHeight="1" thickBot="1" x14ac:dyDescent="0.2">
      <c r="A78" s="71"/>
      <c r="B78" s="74"/>
      <c r="C78" s="80" t="s">
        <v>11</v>
      </c>
      <c r="D78" s="26" t="s">
        <v>20</v>
      </c>
      <c r="E78" s="25"/>
      <c r="F78" s="67" t="s">
        <v>37</v>
      </c>
      <c r="G78" s="67" t="s">
        <v>37</v>
      </c>
      <c r="H78" s="67" t="s">
        <v>37</v>
      </c>
      <c r="I78" s="52">
        <f>$E78*I75</f>
        <v>0</v>
      </c>
      <c r="J78" s="52">
        <f t="shared" ref="J78:K78" si="78">$E78*J75</f>
        <v>0</v>
      </c>
      <c r="K78" s="52">
        <f t="shared" si="78"/>
        <v>0</v>
      </c>
      <c r="L78" s="67" t="s">
        <v>37</v>
      </c>
      <c r="M78" s="67" t="s">
        <v>37</v>
      </c>
      <c r="N78" s="67" t="s">
        <v>37</v>
      </c>
      <c r="O78" s="67" t="s">
        <v>37</v>
      </c>
      <c r="P78" s="67" t="s">
        <v>37</v>
      </c>
      <c r="Q78" s="67" t="s">
        <v>37</v>
      </c>
      <c r="R78" s="51">
        <f t="shared" si="77"/>
        <v>0</v>
      </c>
    </row>
    <row r="79" spans="1:20" s="13" customFormat="1" ht="13.5" customHeight="1" thickBot="1" x14ac:dyDescent="0.2">
      <c r="A79" s="71"/>
      <c r="B79" s="74"/>
      <c r="C79" s="80"/>
      <c r="D79" s="26" t="s">
        <v>21</v>
      </c>
      <c r="E79" s="25"/>
      <c r="F79" s="52">
        <f>$E79*F75</f>
        <v>0</v>
      </c>
      <c r="G79" s="52">
        <f t="shared" ref="G79:H79" si="79">$E79*G75</f>
        <v>0</v>
      </c>
      <c r="H79" s="52">
        <f t="shared" si="79"/>
        <v>0</v>
      </c>
      <c r="I79" s="67" t="s">
        <v>51</v>
      </c>
      <c r="J79" s="67" t="s">
        <v>51</v>
      </c>
      <c r="K79" s="67" t="s">
        <v>51</v>
      </c>
      <c r="L79" s="52">
        <f>$E79*L75</f>
        <v>0</v>
      </c>
      <c r="M79" s="52">
        <f t="shared" ref="M79:Q79" si="80">$E79*M75</f>
        <v>0</v>
      </c>
      <c r="N79" s="52">
        <f t="shared" si="80"/>
        <v>0</v>
      </c>
      <c r="O79" s="52">
        <f t="shared" si="80"/>
        <v>0</v>
      </c>
      <c r="P79" s="52">
        <f t="shared" si="80"/>
        <v>0</v>
      </c>
      <c r="Q79" s="52">
        <f t="shared" si="80"/>
        <v>0</v>
      </c>
      <c r="R79" s="51">
        <f t="shared" si="77"/>
        <v>0</v>
      </c>
    </row>
    <row r="80" spans="1:20" s="13" customFormat="1" ht="13.5" customHeight="1" x14ac:dyDescent="0.15">
      <c r="A80" s="71"/>
      <c r="B80" s="74"/>
      <c r="C80" s="81" t="s">
        <v>23</v>
      </c>
      <c r="D80" s="82"/>
      <c r="E80" s="27">
        <v>-3.23</v>
      </c>
      <c r="F80" s="53">
        <f>$E80*F75</f>
        <v>-25875.53</v>
      </c>
      <c r="G80" s="53">
        <f t="shared" ref="G80:Q80" si="81">$E80*G75</f>
        <v>-28562.89</v>
      </c>
      <c r="H80" s="53">
        <f t="shared" si="81"/>
        <v>-39693.47</v>
      </c>
      <c r="I80" s="53">
        <f t="shared" si="81"/>
        <v>-58398.400000000001</v>
      </c>
      <c r="J80" s="53">
        <f t="shared" si="81"/>
        <v>-28956.95</v>
      </c>
      <c r="K80" s="53">
        <f t="shared" si="81"/>
        <v>-23788.95</v>
      </c>
      <c r="L80" s="53">
        <f t="shared" si="81"/>
        <v>-36253.519999999997</v>
      </c>
      <c r="M80" s="53">
        <f t="shared" si="81"/>
        <v>-34670.82</v>
      </c>
      <c r="N80" s="53">
        <f t="shared" si="81"/>
        <v>-32858.79</v>
      </c>
      <c r="O80" s="53">
        <f t="shared" si="81"/>
        <v>-27383.94</v>
      </c>
      <c r="P80" s="53">
        <f t="shared" si="81"/>
        <v>-46583.06</v>
      </c>
      <c r="Q80" s="53">
        <f t="shared" si="81"/>
        <v>-36331.040000000001</v>
      </c>
      <c r="R80" s="54">
        <f t="shared" si="77"/>
        <v>-419357.36</v>
      </c>
    </row>
    <row r="81" spans="1:20" s="13" customFormat="1" ht="13.5" customHeight="1" x14ac:dyDescent="0.15">
      <c r="A81" s="71"/>
      <c r="B81" s="74"/>
      <c r="C81" s="83" t="s">
        <v>32</v>
      </c>
      <c r="D81" s="84"/>
      <c r="E81" s="28">
        <v>3.36</v>
      </c>
      <c r="F81" s="55">
        <f>INT($E81*F75)</f>
        <v>26916</v>
      </c>
      <c r="G81" s="55">
        <f t="shared" ref="G81:Q81" si="82">INT($E81*G75)</f>
        <v>29712</v>
      </c>
      <c r="H81" s="55">
        <f t="shared" si="82"/>
        <v>41291</v>
      </c>
      <c r="I81" s="55">
        <f t="shared" si="82"/>
        <v>60748</v>
      </c>
      <c r="J81" s="55">
        <f t="shared" si="82"/>
        <v>30122</v>
      </c>
      <c r="K81" s="55">
        <f t="shared" si="82"/>
        <v>24746</v>
      </c>
      <c r="L81" s="55">
        <f t="shared" si="82"/>
        <v>37712</v>
      </c>
      <c r="M81" s="55">
        <f t="shared" si="82"/>
        <v>36066</v>
      </c>
      <c r="N81" s="55">
        <f t="shared" si="82"/>
        <v>34181</v>
      </c>
      <c r="O81" s="55">
        <f t="shared" si="82"/>
        <v>28486</v>
      </c>
      <c r="P81" s="55">
        <f t="shared" si="82"/>
        <v>48457</v>
      </c>
      <c r="Q81" s="55">
        <f t="shared" si="82"/>
        <v>37793</v>
      </c>
      <c r="R81" s="49">
        <f t="shared" si="77"/>
        <v>436230</v>
      </c>
    </row>
    <row r="82" spans="1:20" s="13" customFormat="1" ht="13.5" customHeight="1" x14ac:dyDescent="0.15">
      <c r="A82" s="72"/>
      <c r="B82" s="75"/>
      <c r="C82" s="85" t="s">
        <v>12</v>
      </c>
      <c r="D82" s="86"/>
      <c r="E82" s="87"/>
      <c r="F82" s="56">
        <f>INT(SUM(F76:F81))</f>
        <v>1040</v>
      </c>
      <c r="G82" s="56">
        <f>INT(SUM(G76:G81))</f>
        <v>1149</v>
      </c>
      <c r="H82" s="56">
        <f t="shared" ref="H82:P82" si="83">INT(SUM(H76:H81))</f>
        <v>1597</v>
      </c>
      <c r="I82" s="56">
        <f t="shared" si="83"/>
        <v>2349</v>
      </c>
      <c r="J82" s="56">
        <f t="shared" si="83"/>
        <v>1165</v>
      </c>
      <c r="K82" s="56">
        <f t="shared" si="83"/>
        <v>957</v>
      </c>
      <c r="L82" s="56">
        <f t="shared" si="83"/>
        <v>1458</v>
      </c>
      <c r="M82" s="56">
        <f t="shared" si="83"/>
        <v>1395</v>
      </c>
      <c r="N82" s="56">
        <f t="shared" si="83"/>
        <v>1322</v>
      </c>
      <c r="O82" s="56">
        <f t="shared" si="83"/>
        <v>1102</v>
      </c>
      <c r="P82" s="56">
        <f t="shared" si="83"/>
        <v>1873</v>
      </c>
      <c r="Q82" s="56">
        <f>INT(SUM(Q76:Q81))</f>
        <v>1461</v>
      </c>
      <c r="R82" s="56">
        <f>SUM(F82:Q82)</f>
        <v>16868</v>
      </c>
      <c r="T82" s="69">
        <f t="shared" ref="T82" si="84">R82</f>
        <v>16868</v>
      </c>
    </row>
    <row r="83" spans="1:20" s="13" customFormat="1" ht="13.5" customHeight="1" x14ac:dyDescent="0.15">
      <c r="A83" s="70">
        <v>9</v>
      </c>
      <c r="B83" s="73" t="s">
        <v>61</v>
      </c>
      <c r="C83" s="76" t="s">
        <v>6</v>
      </c>
      <c r="D83" s="77"/>
      <c r="E83" s="78"/>
      <c r="F83" s="47">
        <v>53</v>
      </c>
      <c r="G83" s="47">
        <v>53</v>
      </c>
      <c r="H83" s="47">
        <v>53</v>
      </c>
      <c r="I83" s="47">
        <v>54</v>
      </c>
      <c r="J83" s="47">
        <v>54</v>
      </c>
      <c r="K83" s="47">
        <v>54</v>
      </c>
      <c r="L83" s="47">
        <v>50</v>
      </c>
      <c r="M83" s="47">
        <v>50</v>
      </c>
      <c r="N83" s="47">
        <v>50</v>
      </c>
      <c r="O83" s="47">
        <v>50</v>
      </c>
      <c r="P83" s="47">
        <v>53</v>
      </c>
      <c r="Q83" s="47">
        <v>53</v>
      </c>
      <c r="R83" s="48" t="s">
        <v>7</v>
      </c>
    </row>
    <row r="84" spans="1:20" s="13" customFormat="1" ht="14.25" customHeight="1" thickBot="1" x14ac:dyDescent="0.2">
      <c r="A84" s="71"/>
      <c r="B84" s="74"/>
      <c r="C84" s="23" t="s">
        <v>22</v>
      </c>
      <c r="D84" s="79" t="s">
        <v>9</v>
      </c>
      <c r="E84" s="79"/>
      <c r="F84" s="68">
        <v>5665</v>
      </c>
      <c r="G84" s="68">
        <v>5554</v>
      </c>
      <c r="H84" s="68">
        <v>9134</v>
      </c>
      <c r="I84" s="68">
        <v>10424</v>
      </c>
      <c r="J84" s="68">
        <v>4686</v>
      </c>
      <c r="K84" s="68">
        <v>6405</v>
      </c>
      <c r="L84" s="68">
        <v>7131</v>
      </c>
      <c r="M84" s="68">
        <v>6667</v>
      </c>
      <c r="N84" s="68">
        <v>7115</v>
      </c>
      <c r="O84" s="68">
        <v>5977</v>
      </c>
      <c r="P84" s="68">
        <v>9079</v>
      </c>
      <c r="Q84" s="68">
        <v>7458</v>
      </c>
      <c r="R84" s="49">
        <f>SUM(F84:Q84)</f>
        <v>85295</v>
      </c>
    </row>
    <row r="85" spans="1:20" s="13" customFormat="1" ht="13.5" customHeight="1" thickBot="1" x14ac:dyDescent="0.2">
      <c r="A85" s="71"/>
      <c r="B85" s="74"/>
      <c r="C85" s="80" t="s">
        <v>8</v>
      </c>
      <c r="D85" s="24" t="s">
        <v>9</v>
      </c>
      <c r="E85" s="25"/>
      <c r="F85" s="50">
        <f>$E85*F83*(185-100)/100</f>
        <v>0</v>
      </c>
      <c r="G85" s="50">
        <f t="shared" ref="G85:Q85" si="85">$E85*G83*(185-100)/100</f>
        <v>0</v>
      </c>
      <c r="H85" s="50">
        <f t="shared" si="85"/>
        <v>0</v>
      </c>
      <c r="I85" s="50">
        <f t="shared" si="85"/>
        <v>0</v>
      </c>
      <c r="J85" s="50">
        <f t="shared" si="85"/>
        <v>0</v>
      </c>
      <c r="K85" s="50">
        <f t="shared" si="85"/>
        <v>0</v>
      </c>
      <c r="L85" s="50">
        <f t="shared" si="85"/>
        <v>0</v>
      </c>
      <c r="M85" s="50">
        <f t="shared" si="85"/>
        <v>0</v>
      </c>
      <c r="N85" s="50">
        <f t="shared" si="85"/>
        <v>0</v>
      </c>
      <c r="O85" s="50">
        <f t="shared" si="85"/>
        <v>0</v>
      </c>
      <c r="P85" s="50">
        <f t="shared" si="85"/>
        <v>0</v>
      </c>
      <c r="Q85" s="50">
        <f t="shared" si="85"/>
        <v>0</v>
      </c>
      <c r="R85" s="51">
        <f>SUM(F85:Q85)</f>
        <v>0</v>
      </c>
    </row>
    <row r="86" spans="1:20" s="13" customFormat="1" ht="13.5" customHeight="1" thickBot="1" x14ac:dyDescent="0.2">
      <c r="A86" s="71"/>
      <c r="B86" s="74"/>
      <c r="C86" s="80"/>
      <c r="D86" s="26" t="s">
        <v>10</v>
      </c>
      <c r="E86" s="25"/>
      <c r="F86" s="50">
        <f>$E86*F83</f>
        <v>0</v>
      </c>
      <c r="G86" s="50">
        <f t="shared" ref="G86:Q86" si="86">$E86*G83</f>
        <v>0</v>
      </c>
      <c r="H86" s="50">
        <f t="shared" si="86"/>
        <v>0</v>
      </c>
      <c r="I86" s="50">
        <f t="shared" si="86"/>
        <v>0</v>
      </c>
      <c r="J86" s="50">
        <f t="shared" si="86"/>
        <v>0</v>
      </c>
      <c r="K86" s="50">
        <f t="shared" si="86"/>
        <v>0</v>
      </c>
      <c r="L86" s="50">
        <f t="shared" si="86"/>
        <v>0</v>
      </c>
      <c r="M86" s="50">
        <f t="shared" si="86"/>
        <v>0</v>
      </c>
      <c r="N86" s="50">
        <f t="shared" si="86"/>
        <v>0</v>
      </c>
      <c r="O86" s="50">
        <f t="shared" si="86"/>
        <v>0</v>
      </c>
      <c r="P86" s="50">
        <f t="shared" si="86"/>
        <v>0</v>
      </c>
      <c r="Q86" s="50">
        <f t="shared" si="86"/>
        <v>0</v>
      </c>
      <c r="R86" s="51">
        <f t="shared" ref="R86:R90" si="87">SUM(F86:Q86)</f>
        <v>0</v>
      </c>
    </row>
    <row r="87" spans="1:20" s="13" customFormat="1" ht="13.5" customHeight="1" thickBot="1" x14ac:dyDescent="0.2">
      <c r="A87" s="71"/>
      <c r="B87" s="74"/>
      <c r="C87" s="80" t="s">
        <v>11</v>
      </c>
      <c r="D87" s="26" t="s">
        <v>20</v>
      </c>
      <c r="E87" s="25"/>
      <c r="F87" s="67" t="s">
        <v>37</v>
      </c>
      <c r="G87" s="67" t="s">
        <v>37</v>
      </c>
      <c r="H87" s="67" t="s">
        <v>37</v>
      </c>
      <c r="I87" s="52">
        <f>$E87*I84</f>
        <v>0</v>
      </c>
      <c r="J87" s="52">
        <f t="shared" ref="J87:K87" si="88">$E87*J84</f>
        <v>0</v>
      </c>
      <c r="K87" s="52">
        <f t="shared" si="88"/>
        <v>0</v>
      </c>
      <c r="L87" s="67" t="s">
        <v>37</v>
      </c>
      <c r="M87" s="67" t="s">
        <v>37</v>
      </c>
      <c r="N87" s="67" t="s">
        <v>37</v>
      </c>
      <c r="O87" s="67" t="s">
        <v>37</v>
      </c>
      <c r="P87" s="67" t="s">
        <v>37</v>
      </c>
      <c r="Q87" s="67" t="s">
        <v>37</v>
      </c>
      <c r="R87" s="51">
        <f t="shared" si="87"/>
        <v>0</v>
      </c>
    </row>
    <row r="88" spans="1:20" s="13" customFormat="1" ht="13.5" customHeight="1" thickBot="1" x14ac:dyDescent="0.2">
      <c r="A88" s="71"/>
      <c r="B88" s="74"/>
      <c r="C88" s="80"/>
      <c r="D88" s="26" t="s">
        <v>21</v>
      </c>
      <c r="E88" s="25"/>
      <c r="F88" s="52">
        <f>$E88*F84</f>
        <v>0</v>
      </c>
      <c r="G88" s="52">
        <f t="shared" ref="G88:H88" si="89">$E88*G84</f>
        <v>0</v>
      </c>
      <c r="H88" s="52">
        <f t="shared" si="89"/>
        <v>0</v>
      </c>
      <c r="I88" s="67" t="s">
        <v>51</v>
      </c>
      <c r="J88" s="67" t="s">
        <v>51</v>
      </c>
      <c r="K88" s="67" t="s">
        <v>51</v>
      </c>
      <c r="L88" s="52">
        <f>$E88*L84</f>
        <v>0</v>
      </c>
      <c r="M88" s="52">
        <f t="shared" ref="M88:Q88" si="90">$E88*M84</f>
        <v>0</v>
      </c>
      <c r="N88" s="52">
        <f t="shared" si="90"/>
        <v>0</v>
      </c>
      <c r="O88" s="52">
        <f t="shared" si="90"/>
        <v>0</v>
      </c>
      <c r="P88" s="52">
        <f t="shared" si="90"/>
        <v>0</v>
      </c>
      <c r="Q88" s="52">
        <f t="shared" si="90"/>
        <v>0</v>
      </c>
      <c r="R88" s="51">
        <f t="shared" si="87"/>
        <v>0</v>
      </c>
    </row>
    <row r="89" spans="1:20" s="13" customFormat="1" ht="13.5" customHeight="1" x14ac:dyDescent="0.15">
      <c r="A89" s="71"/>
      <c r="B89" s="74"/>
      <c r="C89" s="81" t="s">
        <v>23</v>
      </c>
      <c r="D89" s="82"/>
      <c r="E89" s="27">
        <v>-3.23</v>
      </c>
      <c r="F89" s="53">
        <f>$E89*F84</f>
        <v>-18297.95</v>
      </c>
      <c r="G89" s="53">
        <f t="shared" ref="G89:Q89" si="91">$E89*G84</f>
        <v>-17939.419999999998</v>
      </c>
      <c r="H89" s="53">
        <f t="shared" si="91"/>
        <v>-29502.82</v>
      </c>
      <c r="I89" s="53">
        <f t="shared" si="91"/>
        <v>-33669.519999999997</v>
      </c>
      <c r="J89" s="53">
        <f t="shared" si="91"/>
        <v>-15135.78</v>
      </c>
      <c r="K89" s="53">
        <f t="shared" si="91"/>
        <v>-20688.150000000001</v>
      </c>
      <c r="L89" s="53">
        <f t="shared" si="91"/>
        <v>-23033.13</v>
      </c>
      <c r="M89" s="53">
        <f t="shared" si="91"/>
        <v>-21534.41</v>
      </c>
      <c r="N89" s="53">
        <f t="shared" si="91"/>
        <v>-22981.45</v>
      </c>
      <c r="O89" s="53">
        <f t="shared" si="91"/>
        <v>-19305.71</v>
      </c>
      <c r="P89" s="53">
        <f t="shared" si="91"/>
        <v>-29325.17</v>
      </c>
      <c r="Q89" s="53">
        <f t="shared" si="91"/>
        <v>-24089.34</v>
      </c>
      <c r="R89" s="54">
        <f t="shared" si="87"/>
        <v>-275502.85000000003</v>
      </c>
    </row>
    <row r="90" spans="1:20" s="13" customFormat="1" ht="13.5" customHeight="1" x14ac:dyDescent="0.15">
      <c r="A90" s="71"/>
      <c r="B90" s="74"/>
      <c r="C90" s="83" t="s">
        <v>32</v>
      </c>
      <c r="D90" s="84"/>
      <c r="E90" s="28">
        <v>3.36</v>
      </c>
      <c r="F90" s="55">
        <f>INT($E90*F84)</f>
        <v>19034</v>
      </c>
      <c r="G90" s="55">
        <f t="shared" ref="G90:Q90" si="92">INT($E90*G84)</f>
        <v>18661</v>
      </c>
      <c r="H90" s="55">
        <f t="shared" si="92"/>
        <v>30690</v>
      </c>
      <c r="I90" s="55">
        <f t="shared" si="92"/>
        <v>35024</v>
      </c>
      <c r="J90" s="55">
        <f t="shared" si="92"/>
        <v>15744</v>
      </c>
      <c r="K90" s="55">
        <f t="shared" si="92"/>
        <v>21520</v>
      </c>
      <c r="L90" s="55">
        <f t="shared" si="92"/>
        <v>23960</v>
      </c>
      <c r="M90" s="55">
        <f t="shared" si="92"/>
        <v>22401</v>
      </c>
      <c r="N90" s="55">
        <f t="shared" si="92"/>
        <v>23906</v>
      </c>
      <c r="O90" s="55">
        <f t="shared" si="92"/>
        <v>20082</v>
      </c>
      <c r="P90" s="55">
        <f t="shared" si="92"/>
        <v>30505</v>
      </c>
      <c r="Q90" s="55">
        <f t="shared" si="92"/>
        <v>25058</v>
      </c>
      <c r="R90" s="49">
        <f t="shared" si="87"/>
        <v>286585</v>
      </c>
    </row>
    <row r="91" spans="1:20" s="13" customFormat="1" ht="13.5" customHeight="1" x14ac:dyDescent="0.15">
      <c r="A91" s="72"/>
      <c r="B91" s="75"/>
      <c r="C91" s="85" t="s">
        <v>12</v>
      </c>
      <c r="D91" s="86"/>
      <c r="E91" s="87"/>
      <c r="F91" s="56">
        <f>INT(SUM(F85:F90))</f>
        <v>736</v>
      </c>
      <c r="G91" s="56">
        <f>INT(SUM(G85:G90))</f>
        <v>721</v>
      </c>
      <c r="H91" s="56">
        <f t="shared" ref="H91:P91" si="93">INT(SUM(H85:H90))</f>
        <v>1187</v>
      </c>
      <c r="I91" s="56">
        <f t="shared" si="93"/>
        <v>1354</v>
      </c>
      <c r="J91" s="56">
        <f t="shared" si="93"/>
        <v>608</v>
      </c>
      <c r="K91" s="56">
        <f t="shared" si="93"/>
        <v>831</v>
      </c>
      <c r="L91" s="56">
        <f t="shared" si="93"/>
        <v>926</v>
      </c>
      <c r="M91" s="56">
        <f t="shared" si="93"/>
        <v>866</v>
      </c>
      <c r="N91" s="56">
        <f t="shared" si="93"/>
        <v>924</v>
      </c>
      <c r="O91" s="56">
        <f t="shared" si="93"/>
        <v>776</v>
      </c>
      <c r="P91" s="56">
        <f t="shared" si="93"/>
        <v>1179</v>
      </c>
      <c r="Q91" s="56">
        <f>INT(SUM(Q85:Q90))</f>
        <v>968</v>
      </c>
      <c r="R91" s="56">
        <f>SUM(F91:Q91)</f>
        <v>11076</v>
      </c>
      <c r="T91" s="69">
        <f t="shared" ref="T91" si="94">R91</f>
        <v>11076</v>
      </c>
    </row>
    <row r="92" spans="1:20" s="13" customFormat="1" ht="13.5" customHeight="1" x14ac:dyDescent="0.15">
      <c r="A92" s="70">
        <v>10</v>
      </c>
      <c r="B92" s="73" t="s">
        <v>62</v>
      </c>
      <c r="C92" s="76" t="s">
        <v>6</v>
      </c>
      <c r="D92" s="77"/>
      <c r="E92" s="78"/>
      <c r="F92" s="47">
        <v>50</v>
      </c>
      <c r="G92" s="47">
        <v>50</v>
      </c>
      <c r="H92" s="47">
        <v>50</v>
      </c>
      <c r="I92" s="47">
        <v>50</v>
      </c>
      <c r="J92" s="47">
        <v>50</v>
      </c>
      <c r="K92" s="47">
        <v>50</v>
      </c>
      <c r="L92" s="47">
        <v>46</v>
      </c>
      <c r="M92" s="47">
        <v>46</v>
      </c>
      <c r="N92" s="47">
        <v>46</v>
      </c>
      <c r="O92" s="47">
        <v>46</v>
      </c>
      <c r="P92" s="47">
        <v>50</v>
      </c>
      <c r="Q92" s="47">
        <v>50</v>
      </c>
      <c r="R92" s="48" t="s">
        <v>7</v>
      </c>
    </row>
    <row r="93" spans="1:20" s="13" customFormat="1" ht="14.25" customHeight="1" thickBot="1" x14ac:dyDescent="0.2">
      <c r="A93" s="71"/>
      <c r="B93" s="74"/>
      <c r="C93" s="23" t="s">
        <v>22</v>
      </c>
      <c r="D93" s="79" t="s">
        <v>9</v>
      </c>
      <c r="E93" s="79"/>
      <c r="F93" s="68">
        <v>6033</v>
      </c>
      <c r="G93" s="68">
        <v>4916</v>
      </c>
      <c r="H93" s="68">
        <v>5210</v>
      </c>
      <c r="I93" s="68">
        <v>7299</v>
      </c>
      <c r="J93" s="68">
        <v>7361</v>
      </c>
      <c r="K93" s="68">
        <v>5352</v>
      </c>
      <c r="L93" s="68">
        <v>6325</v>
      </c>
      <c r="M93" s="68">
        <v>5332</v>
      </c>
      <c r="N93" s="68">
        <v>5056</v>
      </c>
      <c r="O93" s="68">
        <v>5868</v>
      </c>
      <c r="P93" s="68">
        <v>6618</v>
      </c>
      <c r="Q93" s="68">
        <v>6704</v>
      </c>
      <c r="R93" s="49">
        <f>SUM(F93:Q93)</f>
        <v>72074</v>
      </c>
    </row>
    <row r="94" spans="1:20" s="13" customFormat="1" ht="13.5" customHeight="1" thickBot="1" x14ac:dyDescent="0.2">
      <c r="A94" s="71"/>
      <c r="B94" s="74"/>
      <c r="C94" s="80" t="s">
        <v>8</v>
      </c>
      <c r="D94" s="24" t="s">
        <v>9</v>
      </c>
      <c r="E94" s="25"/>
      <c r="F94" s="50">
        <f>$E94*F92*(185-100)/100</f>
        <v>0</v>
      </c>
      <c r="G94" s="50">
        <f t="shared" ref="G94:Q94" si="95">$E94*G92*(185-100)/100</f>
        <v>0</v>
      </c>
      <c r="H94" s="50">
        <f t="shared" si="95"/>
        <v>0</v>
      </c>
      <c r="I94" s="50">
        <f t="shared" si="95"/>
        <v>0</v>
      </c>
      <c r="J94" s="50">
        <f t="shared" si="95"/>
        <v>0</v>
      </c>
      <c r="K94" s="50">
        <f t="shared" si="95"/>
        <v>0</v>
      </c>
      <c r="L94" s="50">
        <f t="shared" si="95"/>
        <v>0</v>
      </c>
      <c r="M94" s="50">
        <f t="shared" si="95"/>
        <v>0</v>
      </c>
      <c r="N94" s="50">
        <f t="shared" si="95"/>
        <v>0</v>
      </c>
      <c r="O94" s="50">
        <f t="shared" si="95"/>
        <v>0</v>
      </c>
      <c r="P94" s="50">
        <f t="shared" si="95"/>
        <v>0</v>
      </c>
      <c r="Q94" s="50">
        <f t="shared" si="95"/>
        <v>0</v>
      </c>
      <c r="R94" s="51">
        <f>SUM(F94:Q94)</f>
        <v>0</v>
      </c>
    </row>
    <row r="95" spans="1:20" s="13" customFormat="1" ht="13.5" customHeight="1" thickBot="1" x14ac:dyDescent="0.2">
      <c r="A95" s="71"/>
      <c r="B95" s="74"/>
      <c r="C95" s="80"/>
      <c r="D95" s="26" t="s">
        <v>10</v>
      </c>
      <c r="E95" s="25"/>
      <c r="F95" s="50">
        <f>$E95*F92</f>
        <v>0</v>
      </c>
      <c r="G95" s="50">
        <f t="shared" ref="G95:Q95" si="96">$E95*G92</f>
        <v>0</v>
      </c>
      <c r="H95" s="50">
        <f t="shared" si="96"/>
        <v>0</v>
      </c>
      <c r="I95" s="50">
        <f t="shared" si="96"/>
        <v>0</v>
      </c>
      <c r="J95" s="50">
        <f t="shared" si="96"/>
        <v>0</v>
      </c>
      <c r="K95" s="50">
        <f t="shared" si="96"/>
        <v>0</v>
      </c>
      <c r="L95" s="50">
        <f t="shared" si="96"/>
        <v>0</v>
      </c>
      <c r="M95" s="50">
        <f t="shared" si="96"/>
        <v>0</v>
      </c>
      <c r="N95" s="50">
        <f t="shared" si="96"/>
        <v>0</v>
      </c>
      <c r="O95" s="50">
        <f t="shared" si="96"/>
        <v>0</v>
      </c>
      <c r="P95" s="50">
        <f t="shared" si="96"/>
        <v>0</v>
      </c>
      <c r="Q95" s="50">
        <f t="shared" si="96"/>
        <v>0</v>
      </c>
      <c r="R95" s="51">
        <f t="shared" ref="R95:R99" si="97">SUM(F95:Q95)</f>
        <v>0</v>
      </c>
    </row>
    <row r="96" spans="1:20" s="13" customFormat="1" ht="13.5" customHeight="1" thickBot="1" x14ac:dyDescent="0.2">
      <c r="A96" s="71"/>
      <c r="B96" s="74"/>
      <c r="C96" s="80" t="s">
        <v>11</v>
      </c>
      <c r="D96" s="26" t="s">
        <v>20</v>
      </c>
      <c r="E96" s="25"/>
      <c r="F96" s="67" t="s">
        <v>37</v>
      </c>
      <c r="G96" s="67" t="s">
        <v>37</v>
      </c>
      <c r="H96" s="67" t="s">
        <v>37</v>
      </c>
      <c r="I96" s="52">
        <f>$E96*I93</f>
        <v>0</v>
      </c>
      <c r="J96" s="52">
        <f t="shared" ref="J96:K96" si="98">$E96*J93</f>
        <v>0</v>
      </c>
      <c r="K96" s="52">
        <f t="shared" si="98"/>
        <v>0</v>
      </c>
      <c r="L96" s="67" t="s">
        <v>37</v>
      </c>
      <c r="M96" s="67" t="s">
        <v>37</v>
      </c>
      <c r="N96" s="67" t="s">
        <v>37</v>
      </c>
      <c r="O96" s="67" t="s">
        <v>37</v>
      </c>
      <c r="P96" s="67" t="s">
        <v>37</v>
      </c>
      <c r="Q96" s="67" t="s">
        <v>37</v>
      </c>
      <c r="R96" s="51">
        <f t="shared" si="97"/>
        <v>0</v>
      </c>
    </row>
    <row r="97" spans="1:20" s="13" customFormat="1" ht="13.5" customHeight="1" thickBot="1" x14ac:dyDescent="0.2">
      <c r="A97" s="71"/>
      <c r="B97" s="74"/>
      <c r="C97" s="80"/>
      <c r="D97" s="26" t="s">
        <v>21</v>
      </c>
      <c r="E97" s="25"/>
      <c r="F97" s="52">
        <f>$E97*F93</f>
        <v>0</v>
      </c>
      <c r="G97" s="52">
        <f t="shared" ref="G97:H97" si="99">$E97*G93</f>
        <v>0</v>
      </c>
      <c r="H97" s="52">
        <f t="shared" si="99"/>
        <v>0</v>
      </c>
      <c r="I97" s="67" t="s">
        <v>51</v>
      </c>
      <c r="J97" s="67" t="s">
        <v>51</v>
      </c>
      <c r="K97" s="67" t="s">
        <v>51</v>
      </c>
      <c r="L97" s="52">
        <f>$E97*L93</f>
        <v>0</v>
      </c>
      <c r="M97" s="52">
        <f t="shared" ref="M97:Q97" si="100">$E97*M93</f>
        <v>0</v>
      </c>
      <c r="N97" s="52">
        <f t="shared" si="100"/>
        <v>0</v>
      </c>
      <c r="O97" s="52">
        <f t="shared" si="100"/>
        <v>0</v>
      </c>
      <c r="P97" s="52">
        <f t="shared" si="100"/>
        <v>0</v>
      </c>
      <c r="Q97" s="52">
        <f t="shared" si="100"/>
        <v>0</v>
      </c>
      <c r="R97" s="51">
        <f t="shared" si="97"/>
        <v>0</v>
      </c>
    </row>
    <row r="98" spans="1:20" s="13" customFormat="1" ht="13.5" customHeight="1" x14ac:dyDescent="0.15">
      <c r="A98" s="71"/>
      <c r="B98" s="74"/>
      <c r="C98" s="81" t="s">
        <v>23</v>
      </c>
      <c r="D98" s="82"/>
      <c r="E98" s="27">
        <v>-3.23</v>
      </c>
      <c r="F98" s="53">
        <f>$E98*F93</f>
        <v>-19486.59</v>
      </c>
      <c r="G98" s="53">
        <f t="shared" ref="G98:Q98" si="101">$E98*G93</f>
        <v>-15878.68</v>
      </c>
      <c r="H98" s="53">
        <f t="shared" si="101"/>
        <v>-16828.3</v>
      </c>
      <c r="I98" s="53">
        <f t="shared" si="101"/>
        <v>-23575.77</v>
      </c>
      <c r="J98" s="53">
        <f t="shared" si="101"/>
        <v>-23776.03</v>
      </c>
      <c r="K98" s="53">
        <f t="shared" si="101"/>
        <v>-17286.96</v>
      </c>
      <c r="L98" s="53">
        <f t="shared" si="101"/>
        <v>-20429.75</v>
      </c>
      <c r="M98" s="53">
        <f t="shared" si="101"/>
        <v>-17222.36</v>
      </c>
      <c r="N98" s="53">
        <f t="shared" si="101"/>
        <v>-16330.88</v>
      </c>
      <c r="O98" s="53">
        <f t="shared" si="101"/>
        <v>-18953.64</v>
      </c>
      <c r="P98" s="53">
        <f t="shared" si="101"/>
        <v>-21376.14</v>
      </c>
      <c r="Q98" s="53">
        <f t="shared" si="101"/>
        <v>-21653.919999999998</v>
      </c>
      <c r="R98" s="54">
        <f t="shared" si="97"/>
        <v>-232799.02000000002</v>
      </c>
    </row>
    <row r="99" spans="1:20" s="13" customFormat="1" ht="13.5" customHeight="1" x14ac:dyDescent="0.15">
      <c r="A99" s="71"/>
      <c r="B99" s="74"/>
      <c r="C99" s="83" t="s">
        <v>32</v>
      </c>
      <c r="D99" s="84"/>
      <c r="E99" s="28">
        <v>3.36</v>
      </c>
      <c r="F99" s="55">
        <f>INT($E99*F93)</f>
        <v>20270</v>
      </c>
      <c r="G99" s="55">
        <f t="shared" ref="G99:Q99" si="102">INT($E99*G93)</f>
        <v>16517</v>
      </c>
      <c r="H99" s="55">
        <f t="shared" si="102"/>
        <v>17505</v>
      </c>
      <c r="I99" s="55">
        <f t="shared" si="102"/>
        <v>24524</v>
      </c>
      <c r="J99" s="55">
        <f t="shared" si="102"/>
        <v>24732</v>
      </c>
      <c r="K99" s="55">
        <f t="shared" si="102"/>
        <v>17982</v>
      </c>
      <c r="L99" s="55">
        <f t="shared" si="102"/>
        <v>21252</v>
      </c>
      <c r="M99" s="55">
        <f t="shared" si="102"/>
        <v>17915</v>
      </c>
      <c r="N99" s="55">
        <f t="shared" si="102"/>
        <v>16988</v>
      </c>
      <c r="O99" s="55">
        <f t="shared" si="102"/>
        <v>19716</v>
      </c>
      <c r="P99" s="55">
        <f t="shared" si="102"/>
        <v>22236</v>
      </c>
      <c r="Q99" s="55">
        <f t="shared" si="102"/>
        <v>22525</v>
      </c>
      <c r="R99" s="49">
        <f t="shared" si="97"/>
        <v>242162</v>
      </c>
    </row>
    <row r="100" spans="1:20" s="13" customFormat="1" ht="13.5" customHeight="1" x14ac:dyDescent="0.15">
      <c r="A100" s="72"/>
      <c r="B100" s="75"/>
      <c r="C100" s="85" t="s">
        <v>12</v>
      </c>
      <c r="D100" s="86"/>
      <c r="E100" s="87"/>
      <c r="F100" s="56">
        <f>INT(SUM(F94:F99))</f>
        <v>783</v>
      </c>
      <c r="G100" s="56">
        <f>INT(SUM(G94:G99))</f>
        <v>638</v>
      </c>
      <c r="H100" s="56">
        <f t="shared" ref="H100:P100" si="103">INT(SUM(H94:H99))</f>
        <v>676</v>
      </c>
      <c r="I100" s="56">
        <f t="shared" si="103"/>
        <v>948</v>
      </c>
      <c r="J100" s="56">
        <f t="shared" si="103"/>
        <v>955</v>
      </c>
      <c r="K100" s="56">
        <f t="shared" si="103"/>
        <v>695</v>
      </c>
      <c r="L100" s="56">
        <f t="shared" si="103"/>
        <v>822</v>
      </c>
      <c r="M100" s="56">
        <f t="shared" si="103"/>
        <v>692</v>
      </c>
      <c r="N100" s="56">
        <f t="shared" si="103"/>
        <v>657</v>
      </c>
      <c r="O100" s="56">
        <f t="shared" si="103"/>
        <v>762</v>
      </c>
      <c r="P100" s="56">
        <f t="shared" si="103"/>
        <v>859</v>
      </c>
      <c r="Q100" s="56">
        <f>INT(SUM(Q94:Q99))</f>
        <v>871</v>
      </c>
      <c r="R100" s="56">
        <f>SUM(F100:Q100)</f>
        <v>9358</v>
      </c>
      <c r="T100" s="69">
        <f t="shared" ref="T100" si="104">R100</f>
        <v>9358</v>
      </c>
    </row>
    <row r="101" spans="1:20" s="13" customFormat="1" ht="13.5" customHeight="1" x14ac:dyDescent="0.15">
      <c r="A101" s="70">
        <v>11</v>
      </c>
      <c r="B101" s="73" t="s">
        <v>63</v>
      </c>
      <c r="C101" s="76" t="s">
        <v>6</v>
      </c>
      <c r="D101" s="77"/>
      <c r="E101" s="78"/>
      <c r="F101" s="47">
        <v>98</v>
      </c>
      <c r="G101" s="47">
        <v>98</v>
      </c>
      <c r="H101" s="47">
        <v>98</v>
      </c>
      <c r="I101" s="47">
        <v>98</v>
      </c>
      <c r="J101" s="47">
        <v>98</v>
      </c>
      <c r="K101" s="47">
        <v>94</v>
      </c>
      <c r="L101" s="47">
        <v>98</v>
      </c>
      <c r="M101" s="47">
        <v>98</v>
      </c>
      <c r="N101" s="47">
        <v>98</v>
      </c>
      <c r="O101" s="47">
        <v>98</v>
      </c>
      <c r="P101" s="47">
        <v>98</v>
      </c>
      <c r="Q101" s="47">
        <v>98</v>
      </c>
      <c r="R101" s="48" t="s">
        <v>7</v>
      </c>
    </row>
    <row r="102" spans="1:20" s="13" customFormat="1" ht="14.25" customHeight="1" thickBot="1" x14ac:dyDescent="0.2">
      <c r="A102" s="71"/>
      <c r="B102" s="74"/>
      <c r="C102" s="23" t="s">
        <v>22</v>
      </c>
      <c r="D102" s="79" t="s">
        <v>9</v>
      </c>
      <c r="E102" s="79"/>
      <c r="F102" s="68">
        <v>9203</v>
      </c>
      <c r="G102" s="68">
        <v>8401</v>
      </c>
      <c r="H102" s="68">
        <v>12679</v>
      </c>
      <c r="I102" s="68">
        <v>16359</v>
      </c>
      <c r="J102" s="68">
        <v>11161</v>
      </c>
      <c r="K102" s="68">
        <v>8752</v>
      </c>
      <c r="L102" s="68">
        <v>12043</v>
      </c>
      <c r="M102" s="68">
        <v>10329</v>
      </c>
      <c r="N102" s="68">
        <v>10740</v>
      </c>
      <c r="O102" s="68">
        <v>9943</v>
      </c>
      <c r="P102" s="68">
        <v>15046</v>
      </c>
      <c r="Q102" s="68">
        <v>11941</v>
      </c>
      <c r="R102" s="49">
        <f>SUM(F102:Q102)</f>
        <v>136597</v>
      </c>
    </row>
    <row r="103" spans="1:20" s="13" customFormat="1" ht="13.5" customHeight="1" thickBot="1" x14ac:dyDescent="0.2">
      <c r="A103" s="71"/>
      <c r="B103" s="74"/>
      <c r="C103" s="80" t="s">
        <v>8</v>
      </c>
      <c r="D103" s="24" t="s">
        <v>9</v>
      </c>
      <c r="E103" s="25"/>
      <c r="F103" s="50">
        <f>$E103*F101*(185-100)/100</f>
        <v>0</v>
      </c>
      <c r="G103" s="50">
        <f t="shared" ref="G103:Q103" si="105">$E103*G101*(185-100)/100</f>
        <v>0</v>
      </c>
      <c r="H103" s="50">
        <f t="shared" si="105"/>
        <v>0</v>
      </c>
      <c r="I103" s="50">
        <f t="shared" si="105"/>
        <v>0</v>
      </c>
      <c r="J103" s="50">
        <f t="shared" si="105"/>
        <v>0</v>
      </c>
      <c r="K103" s="50">
        <f t="shared" si="105"/>
        <v>0</v>
      </c>
      <c r="L103" s="50">
        <f t="shared" si="105"/>
        <v>0</v>
      </c>
      <c r="M103" s="50">
        <f t="shared" si="105"/>
        <v>0</v>
      </c>
      <c r="N103" s="50">
        <f t="shared" si="105"/>
        <v>0</v>
      </c>
      <c r="O103" s="50">
        <f t="shared" si="105"/>
        <v>0</v>
      </c>
      <c r="P103" s="50">
        <f t="shared" si="105"/>
        <v>0</v>
      </c>
      <c r="Q103" s="50">
        <f t="shared" si="105"/>
        <v>0</v>
      </c>
      <c r="R103" s="51">
        <f>SUM(F103:Q103)</f>
        <v>0</v>
      </c>
    </row>
    <row r="104" spans="1:20" s="13" customFormat="1" ht="13.5" customHeight="1" thickBot="1" x14ac:dyDescent="0.2">
      <c r="A104" s="71"/>
      <c r="B104" s="74"/>
      <c r="C104" s="80"/>
      <c r="D104" s="26" t="s">
        <v>10</v>
      </c>
      <c r="E104" s="25"/>
      <c r="F104" s="50">
        <f>$E104*F101</f>
        <v>0</v>
      </c>
      <c r="G104" s="50">
        <f t="shared" ref="G104:Q104" si="106">$E104*G101</f>
        <v>0</v>
      </c>
      <c r="H104" s="50">
        <f t="shared" si="106"/>
        <v>0</v>
      </c>
      <c r="I104" s="50">
        <f t="shared" si="106"/>
        <v>0</v>
      </c>
      <c r="J104" s="50">
        <f t="shared" si="106"/>
        <v>0</v>
      </c>
      <c r="K104" s="50">
        <f t="shared" si="106"/>
        <v>0</v>
      </c>
      <c r="L104" s="50">
        <f t="shared" si="106"/>
        <v>0</v>
      </c>
      <c r="M104" s="50">
        <f t="shared" si="106"/>
        <v>0</v>
      </c>
      <c r="N104" s="50">
        <f t="shared" si="106"/>
        <v>0</v>
      </c>
      <c r="O104" s="50">
        <f t="shared" si="106"/>
        <v>0</v>
      </c>
      <c r="P104" s="50">
        <f t="shared" si="106"/>
        <v>0</v>
      </c>
      <c r="Q104" s="50">
        <f t="shared" si="106"/>
        <v>0</v>
      </c>
      <c r="R104" s="51">
        <f t="shared" ref="R104:R108" si="107">SUM(F104:Q104)</f>
        <v>0</v>
      </c>
    </row>
    <row r="105" spans="1:20" s="13" customFormat="1" ht="13.5" customHeight="1" thickBot="1" x14ac:dyDescent="0.2">
      <c r="A105" s="71"/>
      <c r="B105" s="74"/>
      <c r="C105" s="80" t="s">
        <v>11</v>
      </c>
      <c r="D105" s="26" t="s">
        <v>20</v>
      </c>
      <c r="E105" s="25"/>
      <c r="F105" s="67" t="s">
        <v>37</v>
      </c>
      <c r="G105" s="67" t="s">
        <v>37</v>
      </c>
      <c r="H105" s="67" t="s">
        <v>37</v>
      </c>
      <c r="I105" s="52">
        <f>$E105*I102</f>
        <v>0</v>
      </c>
      <c r="J105" s="52">
        <f t="shared" ref="J105:K105" si="108">$E105*J102</f>
        <v>0</v>
      </c>
      <c r="K105" s="52">
        <f t="shared" si="108"/>
        <v>0</v>
      </c>
      <c r="L105" s="67" t="s">
        <v>37</v>
      </c>
      <c r="M105" s="67" t="s">
        <v>37</v>
      </c>
      <c r="N105" s="67" t="s">
        <v>37</v>
      </c>
      <c r="O105" s="67" t="s">
        <v>37</v>
      </c>
      <c r="P105" s="67" t="s">
        <v>37</v>
      </c>
      <c r="Q105" s="67" t="s">
        <v>37</v>
      </c>
      <c r="R105" s="51">
        <f t="shared" si="107"/>
        <v>0</v>
      </c>
    </row>
    <row r="106" spans="1:20" s="13" customFormat="1" ht="13.5" customHeight="1" thickBot="1" x14ac:dyDescent="0.2">
      <c r="A106" s="71"/>
      <c r="B106" s="74"/>
      <c r="C106" s="80"/>
      <c r="D106" s="26" t="s">
        <v>21</v>
      </c>
      <c r="E106" s="25"/>
      <c r="F106" s="52">
        <f>$E106*F102</f>
        <v>0</v>
      </c>
      <c r="G106" s="52">
        <f t="shared" ref="G106:H106" si="109">$E106*G102</f>
        <v>0</v>
      </c>
      <c r="H106" s="52">
        <f t="shared" si="109"/>
        <v>0</v>
      </c>
      <c r="I106" s="67" t="s">
        <v>51</v>
      </c>
      <c r="J106" s="67" t="s">
        <v>51</v>
      </c>
      <c r="K106" s="67" t="s">
        <v>51</v>
      </c>
      <c r="L106" s="52">
        <f>$E106*L102</f>
        <v>0</v>
      </c>
      <c r="M106" s="52">
        <f t="shared" ref="M106:Q106" si="110">$E106*M102</f>
        <v>0</v>
      </c>
      <c r="N106" s="52">
        <f t="shared" si="110"/>
        <v>0</v>
      </c>
      <c r="O106" s="52">
        <f t="shared" si="110"/>
        <v>0</v>
      </c>
      <c r="P106" s="52">
        <f t="shared" si="110"/>
        <v>0</v>
      </c>
      <c r="Q106" s="52">
        <f t="shared" si="110"/>
        <v>0</v>
      </c>
      <c r="R106" s="51">
        <f t="shared" si="107"/>
        <v>0</v>
      </c>
    </row>
    <row r="107" spans="1:20" s="13" customFormat="1" ht="13.5" customHeight="1" x14ac:dyDescent="0.15">
      <c r="A107" s="71"/>
      <c r="B107" s="74"/>
      <c r="C107" s="81" t="s">
        <v>23</v>
      </c>
      <c r="D107" s="82"/>
      <c r="E107" s="27">
        <v>-3.23</v>
      </c>
      <c r="F107" s="53">
        <f>$E107*F102</f>
        <v>-29725.69</v>
      </c>
      <c r="G107" s="53">
        <f t="shared" ref="G107:Q107" si="111">$E107*G102</f>
        <v>-27135.23</v>
      </c>
      <c r="H107" s="53">
        <f t="shared" si="111"/>
        <v>-40953.17</v>
      </c>
      <c r="I107" s="53">
        <f t="shared" si="111"/>
        <v>-52839.57</v>
      </c>
      <c r="J107" s="53">
        <f t="shared" si="111"/>
        <v>-36050.03</v>
      </c>
      <c r="K107" s="53">
        <f t="shared" si="111"/>
        <v>-28268.959999999999</v>
      </c>
      <c r="L107" s="53">
        <f t="shared" si="111"/>
        <v>-38898.89</v>
      </c>
      <c r="M107" s="53">
        <f t="shared" si="111"/>
        <v>-33362.67</v>
      </c>
      <c r="N107" s="53">
        <f t="shared" si="111"/>
        <v>-34690.199999999997</v>
      </c>
      <c r="O107" s="53">
        <f t="shared" si="111"/>
        <v>-32115.89</v>
      </c>
      <c r="P107" s="53">
        <f t="shared" si="111"/>
        <v>-48598.58</v>
      </c>
      <c r="Q107" s="53">
        <f t="shared" si="111"/>
        <v>-38569.43</v>
      </c>
      <c r="R107" s="54">
        <f t="shared" si="107"/>
        <v>-441208.31</v>
      </c>
    </row>
    <row r="108" spans="1:20" s="13" customFormat="1" ht="13.5" customHeight="1" x14ac:dyDescent="0.15">
      <c r="A108" s="71"/>
      <c r="B108" s="74"/>
      <c r="C108" s="83" t="s">
        <v>32</v>
      </c>
      <c r="D108" s="84"/>
      <c r="E108" s="28">
        <v>3.36</v>
      </c>
      <c r="F108" s="55">
        <f>INT($E108*F102)</f>
        <v>30922</v>
      </c>
      <c r="G108" s="55">
        <f t="shared" ref="G108:Q108" si="112">INT($E108*G102)</f>
        <v>28227</v>
      </c>
      <c r="H108" s="55">
        <f t="shared" si="112"/>
        <v>42601</v>
      </c>
      <c r="I108" s="55">
        <f t="shared" si="112"/>
        <v>54966</v>
      </c>
      <c r="J108" s="55">
        <f t="shared" si="112"/>
        <v>37500</v>
      </c>
      <c r="K108" s="55">
        <f t="shared" si="112"/>
        <v>29406</v>
      </c>
      <c r="L108" s="55">
        <f t="shared" si="112"/>
        <v>40464</v>
      </c>
      <c r="M108" s="55">
        <f t="shared" si="112"/>
        <v>34705</v>
      </c>
      <c r="N108" s="55">
        <f t="shared" si="112"/>
        <v>36086</v>
      </c>
      <c r="O108" s="55">
        <f t="shared" si="112"/>
        <v>33408</v>
      </c>
      <c r="P108" s="55">
        <f t="shared" si="112"/>
        <v>50554</v>
      </c>
      <c r="Q108" s="55">
        <f t="shared" si="112"/>
        <v>40121</v>
      </c>
      <c r="R108" s="49">
        <f t="shared" si="107"/>
        <v>458960</v>
      </c>
    </row>
    <row r="109" spans="1:20" s="13" customFormat="1" ht="13.5" customHeight="1" x14ac:dyDescent="0.15">
      <c r="A109" s="72"/>
      <c r="B109" s="75"/>
      <c r="C109" s="85" t="s">
        <v>12</v>
      </c>
      <c r="D109" s="86"/>
      <c r="E109" s="87"/>
      <c r="F109" s="56">
        <f>INT(SUM(F103:F108))</f>
        <v>1196</v>
      </c>
      <c r="G109" s="56">
        <f>INT(SUM(G103:G108))</f>
        <v>1091</v>
      </c>
      <c r="H109" s="56">
        <f t="shared" ref="H109:P109" si="113">INT(SUM(H103:H108))</f>
        <v>1647</v>
      </c>
      <c r="I109" s="56">
        <f t="shared" si="113"/>
        <v>2126</v>
      </c>
      <c r="J109" s="56">
        <f t="shared" si="113"/>
        <v>1449</v>
      </c>
      <c r="K109" s="56">
        <f t="shared" si="113"/>
        <v>1137</v>
      </c>
      <c r="L109" s="56">
        <f t="shared" si="113"/>
        <v>1565</v>
      </c>
      <c r="M109" s="56">
        <f t="shared" si="113"/>
        <v>1342</v>
      </c>
      <c r="N109" s="56">
        <f t="shared" si="113"/>
        <v>1395</v>
      </c>
      <c r="O109" s="56">
        <f t="shared" si="113"/>
        <v>1292</v>
      </c>
      <c r="P109" s="56">
        <f t="shared" si="113"/>
        <v>1955</v>
      </c>
      <c r="Q109" s="56">
        <f>INT(SUM(Q103:Q108))</f>
        <v>1551</v>
      </c>
      <c r="R109" s="56">
        <f>SUM(F109:Q109)</f>
        <v>17746</v>
      </c>
      <c r="T109" s="69">
        <f t="shared" ref="T109" si="114">R109</f>
        <v>17746</v>
      </c>
    </row>
    <row r="110" spans="1:20" s="13" customFormat="1" ht="13.5" customHeight="1" x14ac:dyDescent="0.15">
      <c r="A110" s="70">
        <v>12</v>
      </c>
      <c r="B110" s="73" t="s">
        <v>64</v>
      </c>
      <c r="C110" s="76" t="s">
        <v>6</v>
      </c>
      <c r="D110" s="77"/>
      <c r="E110" s="78"/>
      <c r="F110" s="47">
        <v>76</v>
      </c>
      <c r="G110" s="47">
        <v>76</v>
      </c>
      <c r="H110" s="47">
        <v>76</v>
      </c>
      <c r="I110" s="47">
        <v>76</v>
      </c>
      <c r="J110" s="47">
        <v>76</v>
      </c>
      <c r="K110" s="47">
        <v>71</v>
      </c>
      <c r="L110" s="47">
        <v>76</v>
      </c>
      <c r="M110" s="47">
        <v>76</v>
      </c>
      <c r="N110" s="47">
        <v>76</v>
      </c>
      <c r="O110" s="47">
        <v>76</v>
      </c>
      <c r="P110" s="47">
        <v>76</v>
      </c>
      <c r="Q110" s="47">
        <v>76</v>
      </c>
      <c r="R110" s="48" t="s">
        <v>7</v>
      </c>
    </row>
    <row r="111" spans="1:20" s="13" customFormat="1" ht="14.25" customHeight="1" thickBot="1" x14ac:dyDescent="0.2">
      <c r="A111" s="71"/>
      <c r="B111" s="74"/>
      <c r="C111" s="23" t="s">
        <v>22</v>
      </c>
      <c r="D111" s="79" t="s">
        <v>9</v>
      </c>
      <c r="E111" s="79"/>
      <c r="F111" s="68">
        <v>7287</v>
      </c>
      <c r="G111" s="68">
        <v>7073</v>
      </c>
      <c r="H111" s="68">
        <v>10086</v>
      </c>
      <c r="I111" s="68">
        <v>12478</v>
      </c>
      <c r="J111" s="68">
        <v>7928</v>
      </c>
      <c r="K111" s="68">
        <v>8358</v>
      </c>
      <c r="L111" s="68">
        <v>8216</v>
      </c>
      <c r="M111" s="68">
        <v>7825</v>
      </c>
      <c r="N111" s="68">
        <v>8499</v>
      </c>
      <c r="O111" s="68">
        <v>7272</v>
      </c>
      <c r="P111" s="68">
        <v>10673</v>
      </c>
      <c r="Q111" s="68">
        <v>8685</v>
      </c>
      <c r="R111" s="49">
        <f>SUM(F111:Q111)</f>
        <v>104380</v>
      </c>
    </row>
    <row r="112" spans="1:20" s="13" customFormat="1" ht="13.5" customHeight="1" thickBot="1" x14ac:dyDescent="0.2">
      <c r="A112" s="71"/>
      <c r="B112" s="74"/>
      <c r="C112" s="80" t="s">
        <v>8</v>
      </c>
      <c r="D112" s="24" t="s">
        <v>9</v>
      </c>
      <c r="E112" s="25"/>
      <c r="F112" s="50">
        <f>$E112*F110*(185-100)/100</f>
        <v>0</v>
      </c>
      <c r="G112" s="50">
        <f t="shared" ref="G112:Q112" si="115">$E112*G110*(185-100)/100</f>
        <v>0</v>
      </c>
      <c r="H112" s="50">
        <f t="shared" si="115"/>
        <v>0</v>
      </c>
      <c r="I112" s="50">
        <f t="shared" si="115"/>
        <v>0</v>
      </c>
      <c r="J112" s="50">
        <f t="shared" si="115"/>
        <v>0</v>
      </c>
      <c r="K112" s="50">
        <f t="shared" si="115"/>
        <v>0</v>
      </c>
      <c r="L112" s="50">
        <f t="shared" si="115"/>
        <v>0</v>
      </c>
      <c r="M112" s="50">
        <f t="shared" si="115"/>
        <v>0</v>
      </c>
      <c r="N112" s="50">
        <f t="shared" si="115"/>
        <v>0</v>
      </c>
      <c r="O112" s="50">
        <f t="shared" si="115"/>
        <v>0</v>
      </c>
      <c r="P112" s="50">
        <f t="shared" si="115"/>
        <v>0</v>
      </c>
      <c r="Q112" s="50">
        <f t="shared" si="115"/>
        <v>0</v>
      </c>
      <c r="R112" s="51">
        <f>SUM(F112:Q112)</f>
        <v>0</v>
      </c>
    </row>
    <row r="113" spans="1:20" s="13" customFormat="1" ht="13.5" customHeight="1" thickBot="1" x14ac:dyDescent="0.2">
      <c r="A113" s="71"/>
      <c r="B113" s="74"/>
      <c r="C113" s="80"/>
      <c r="D113" s="26" t="s">
        <v>10</v>
      </c>
      <c r="E113" s="25"/>
      <c r="F113" s="50">
        <f>$E113*F110</f>
        <v>0</v>
      </c>
      <c r="G113" s="50">
        <f t="shared" ref="G113:Q113" si="116">$E113*G110</f>
        <v>0</v>
      </c>
      <c r="H113" s="50">
        <f t="shared" si="116"/>
        <v>0</v>
      </c>
      <c r="I113" s="50">
        <f t="shared" si="116"/>
        <v>0</v>
      </c>
      <c r="J113" s="50">
        <f t="shared" si="116"/>
        <v>0</v>
      </c>
      <c r="K113" s="50">
        <f t="shared" si="116"/>
        <v>0</v>
      </c>
      <c r="L113" s="50">
        <f t="shared" si="116"/>
        <v>0</v>
      </c>
      <c r="M113" s="50">
        <f t="shared" si="116"/>
        <v>0</v>
      </c>
      <c r="N113" s="50">
        <f t="shared" si="116"/>
        <v>0</v>
      </c>
      <c r="O113" s="50">
        <f t="shared" si="116"/>
        <v>0</v>
      </c>
      <c r="P113" s="50">
        <f t="shared" si="116"/>
        <v>0</v>
      </c>
      <c r="Q113" s="50">
        <f t="shared" si="116"/>
        <v>0</v>
      </c>
      <c r="R113" s="51">
        <f t="shared" ref="R113:R117" si="117">SUM(F113:Q113)</f>
        <v>0</v>
      </c>
    </row>
    <row r="114" spans="1:20" s="13" customFormat="1" ht="13.5" customHeight="1" thickBot="1" x14ac:dyDescent="0.2">
      <c r="A114" s="71"/>
      <c r="B114" s="74"/>
      <c r="C114" s="80" t="s">
        <v>11</v>
      </c>
      <c r="D114" s="26" t="s">
        <v>20</v>
      </c>
      <c r="E114" s="25"/>
      <c r="F114" s="67" t="s">
        <v>37</v>
      </c>
      <c r="G114" s="67" t="s">
        <v>37</v>
      </c>
      <c r="H114" s="67" t="s">
        <v>37</v>
      </c>
      <c r="I114" s="52">
        <f>$E114*I111</f>
        <v>0</v>
      </c>
      <c r="J114" s="52">
        <f t="shared" ref="J114:K114" si="118">$E114*J111</f>
        <v>0</v>
      </c>
      <c r="K114" s="52">
        <f t="shared" si="118"/>
        <v>0</v>
      </c>
      <c r="L114" s="67" t="s">
        <v>37</v>
      </c>
      <c r="M114" s="67" t="s">
        <v>37</v>
      </c>
      <c r="N114" s="67" t="s">
        <v>37</v>
      </c>
      <c r="O114" s="67" t="s">
        <v>37</v>
      </c>
      <c r="P114" s="67" t="s">
        <v>37</v>
      </c>
      <c r="Q114" s="67" t="s">
        <v>37</v>
      </c>
      <c r="R114" s="51">
        <f t="shared" si="117"/>
        <v>0</v>
      </c>
    </row>
    <row r="115" spans="1:20" s="13" customFormat="1" ht="13.5" customHeight="1" thickBot="1" x14ac:dyDescent="0.2">
      <c r="A115" s="71"/>
      <c r="B115" s="74"/>
      <c r="C115" s="80"/>
      <c r="D115" s="26" t="s">
        <v>21</v>
      </c>
      <c r="E115" s="25"/>
      <c r="F115" s="52">
        <f>$E115*F111</f>
        <v>0</v>
      </c>
      <c r="G115" s="52">
        <f t="shared" ref="G115:H115" si="119">$E115*G111</f>
        <v>0</v>
      </c>
      <c r="H115" s="52">
        <f t="shared" si="119"/>
        <v>0</v>
      </c>
      <c r="I115" s="67" t="s">
        <v>51</v>
      </c>
      <c r="J115" s="67" t="s">
        <v>51</v>
      </c>
      <c r="K115" s="67" t="s">
        <v>51</v>
      </c>
      <c r="L115" s="52">
        <f>$E115*L111</f>
        <v>0</v>
      </c>
      <c r="M115" s="52">
        <f t="shared" ref="M115:Q115" si="120">$E115*M111</f>
        <v>0</v>
      </c>
      <c r="N115" s="52">
        <f t="shared" si="120"/>
        <v>0</v>
      </c>
      <c r="O115" s="52">
        <f t="shared" si="120"/>
        <v>0</v>
      </c>
      <c r="P115" s="52">
        <f t="shared" si="120"/>
        <v>0</v>
      </c>
      <c r="Q115" s="52">
        <f t="shared" si="120"/>
        <v>0</v>
      </c>
      <c r="R115" s="51">
        <f t="shared" si="117"/>
        <v>0</v>
      </c>
    </row>
    <row r="116" spans="1:20" s="13" customFormat="1" ht="13.5" customHeight="1" x14ac:dyDescent="0.15">
      <c r="A116" s="71"/>
      <c r="B116" s="74"/>
      <c r="C116" s="81" t="s">
        <v>23</v>
      </c>
      <c r="D116" s="82"/>
      <c r="E116" s="27">
        <v>-3.23</v>
      </c>
      <c r="F116" s="53">
        <f>$E116*F111</f>
        <v>-23537.01</v>
      </c>
      <c r="G116" s="53">
        <f t="shared" ref="G116:Q116" si="121">$E116*G111</f>
        <v>-22845.79</v>
      </c>
      <c r="H116" s="53">
        <f t="shared" si="121"/>
        <v>-32577.78</v>
      </c>
      <c r="I116" s="53">
        <f t="shared" si="121"/>
        <v>-40303.94</v>
      </c>
      <c r="J116" s="53">
        <f t="shared" si="121"/>
        <v>-25607.439999999999</v>
      </c>
      <c r="K116" s="53">
        <f t="shared" si="121"/>
        <v>-26996.34</v>
      </c>
      <c r="L116" s="53">
        <f t="shared" si="121"/>
        <v>-26537.68</v>
      </c>
      <c r="M116" s="53">
        <f t="shared" si="121"/>
        <v>-25274.75</v>
      </c>
      <c r="N116" s="53">
        <f t="shared" si="121"/>
        <v>-27451.77</v>
      </c>
      <c r="O116" s="53">
        <f t="shared" si="121"/>
        <v>-23488.560000000001</v>
      </c>
      <c r="P116" s="53">
        <f t="shared" si="121"/>
        <v>-34473.79</v>
      </c>
      <c r="Q116" s="53">
        <f t="shared" si="121"/>
        <v>-28052.55</v>
      </c>
      <c r="R116" s="54">
        <f t="shared" si="117"/>
        <v>-337147.39999999997</v>
      </c>
    </row>
    <row r="117" spans="1:20" s="13" customFormat="1" ht="13.5" customHeight="1" x14ac:dyDescent="0.15">
      <c r="A117" s="71"/>
      <c r="B117" s="74"/>
      <c r="C117" s="83" t="s">
        <v>32</v>
      </c>
      <c r="D117" s="84"/>
      <c r="E117" s="28">
        <v>3.36</v>
      </c>
      <c r="F117" s="55">
        <f>INT($E117*F111)</f>
        <v>24484</v>
      </c>
      <c r="G117" s="55">
        <f t="shared" ref="G117:Q117" si="122">INT($E117*G111)</f>
        <v>23765</v>
      </c>
      <c r="H117" s="55">
        <f t="shared" si="122"/>
        <v>33888</v>
      </c>
      <c r="I117" s="55">
        <f t="shared" si="122"/>
        <v>41926</v>
      </c>
      <c r="J117" s="55">
        <f t="shared" si="122"/>
        <v>26638</v>
      </c>
      <c r="K117" s="55">
        <f t="shared" si="122"/>
        <v>28082</v>
      </c>
      <c r="L117" s="55">
        <f t="shared" si="122"/>
        <v>27605</v>
      </c>
      <c r="M117" s="55">
        <f t="shared" si="122"/>
        <v>26292</v>
      </c>
      <c r="N117" s="55">
        <f t="shared" si="122"/>
        <v>28556</v>
      </c>
      <c r="O117" s="55">
        <f t="shared" si="122"/>
        <v>24433</v>
      </c>
      <c r="P117" s="55">
        <f t="shared" si="122"/>
        <v>35861</v>
      </c>
      <c r="Q117" s="55">
        <f t="shared" si="122"/>
        <v>29181</v>
      </c>
      <c r="R117" s="49">
        <f t="shared" si="117"/>
        <v>350711</v>
      </c>
    </row>
    <row r="118" spans="1:20" s="13" customFormat="1" ht="13.5" customHeight="1" x14ac:dyDescent="0.15">
      <c r="A118" s="72"/>
      <c r="B118" s="75"/>
      <c r="C118" s="85" t="s">
        <v>12</v>
      </c>
      <c r="D118" s="86"/>
      <c r="E118" s="87"/>
      <c r="F118" s="56">
        <f>INT(SUM(F112:F117))</f>
        <v>946</v>
      </c>
      <c r="G118" s="56">
        <f>INT(SUM(G112:G117))</f>
        <v>919</v>
      </c>
      <c r="H118" s="56">
        <f t="shared" ref="H118:P118" si="123">INT(SUM(H112:H117))</f>
        <v>1310</v>
      </c>
      <c r="I118" s="56">
        <f t="shared" si="123"/>
        <v>1622</v>
      </c>
      <c r="J118" s="56">
        <f t="shared" si="123"/>
        <v>1030</v>
      </c>
      <c r="K118" s="56">
        <f t="shared" si="123"/>
        <v>1085</v>
      </c>
      <c r="L118" s="56">
        <f t="shared" si="123"/>
        <v>1067</v>
      </c>
      <c r="M118" s="56">
        <f t="shared" si="123"/>
        <v>1017</v>
      </c>
      <c r="N118" s="56">
        <f t="shared" si="123"/>
        <v>1104</v>
      </c>
      <c r="O118" s="56">
        <f t="shared" si="123"/>
        <v>944</v>
      </c>
      <c r="P118" s="56">
        <f t="shared" si="123"/>
        <v>1387</v>
      </c>
      <c r="Q118" s="56">
        <f>INT(SUM(Q112:Q117))</f>
        <v>1128</v>
      </c>
      <c r="R118" s="56">
        <f>SUM(F118:Q118)</f>
        <v>13559</v>
      </c>
      <c r="T118" s="69">
        <f t="shared" ref="T118" si="124">R118</f>
        <v>13559</v>
      </c>
    </row>
    <row r="119" spans="1:20" s="13" customFormat="1" ht="13.5" customHeight="1" x14ac:dyDescent="0.15">
      <c r="A119" s="70">
        <v>13</v>
      </c>
      <c r="B119" s="73" t="s">
        <v>65</v>
      </c>
      <c r="C119" s="76" t="s">
        <v>6</v>
      </c>
      <c r="D119" s="77"/>
      <c r="E119" s="78"/>
      <c r="F119" s="47">
        <v>46</v>
      </c>
      <c r="G119" s="47">
        <v>46</v>
      </c>
      <c r="H119" s="47">
        <v>46</v>
      </c>
      <c r="I119" s="47">
        <v>48</v>
      </c>
      <c r="J119" s="47">
        <v>48</v>
      </c>
      <c r="K119" s="47">
        <v>48</v>
      </c>
      <c r="L119" s="47">
        <v>46</v>
      </c>
      <c r="M119" s="47">
        <v>46</v>
      </c>
      <c r="N119" s="47">
        <v>46</v>
      </c>
      <c r="O119" s="47">
        <v>46</v>
      </c>
      <c r="P119" s="47">
        <v>46</v>
      </c>
      <c r="Q119" s="47">
        <v>46</v>
      </c>
      <c r="R119" s="48" t="s">
        <v>7</v>
      </c>
    </row>
    <row r="120" spans="1:20" s="13" customFormat="1" ht="14.25" customHeight="1" thickBot="1" x14ac:dyDescent="0.2">
      <c r="A120" s="71"/>
      <c r="B120" s="74"/>
      <c r="C120" s="23" t="s">
        <v>22</v>
      </c>
      <c r="D120" s="79" t="s">
        <v>9</v>
      </c>
      <c r="E120" s="79"/>
      <c r="F120" s="68">
        <v>5132</v>
      </c>
      <c r="G120" s="68">
        <v>4735</v>
      </c>
      <c r="H120" s="68">
        <v>6050</v>
      </c>
      <c r="I120" s="68">
        <v>7890</v>
      </c>
      <c r="J120" s="68">
        <v>4634</v>
      </c>
      <c r="K120" s="68">
        <v>5342</v>
      </c>
      <c r="L120" s="68">
        <v>5705</v>
      </c>
      <c r="M120" s="68">
        <v>5428</v>
      </c>
      <c r="N120" s="68">
        <v>5755</v>
      </c>
      <c r="O120" s="68">
        <v>5299</v>
      </c>
      <c r="P120" s="68">
        <v>7514</v>
      </c>
      <c r="Q120" s="68">
        <v>6486</v>
      </c>
      <c r="R120" s="49">
        <f>SUM(F120:Q120)</f>
        <v>69970</v>
      </c>
    </row>
    <row r="121" spans="1:20" s="13" customFormat="1" ht="13.5" customHeight="1" thickBot="1" x14ac:dyDescent="0.2">
      <c r="A121" s="71"/>
      <c r="B121" s="74"/>
      <c r="C121" s="80" t="s">
        <v>8</v>
      </c>
      <c r="D121" s="24" t="s">
        <v>9</v>
      </c>
      <c r="E121" s="25"/>
      <c r="F121" s="50">
        <f>$E121*F119*(185-100)/100</f>
        <v>0</v>
      </c>
      <c r="G121" s="50">
        <f t="shared" ref="G121:Q121" si="125">$E121*G119*(185-100)/100</f>
        <v>0</v>
      </c>
      <c r="H121" s="50">
        <f t="shared" si="125"/>
        <v>0</v>
      </c>
      <c r="I121" s="50">
        <f t="shared" si="125"/>
        <v>0</v>
      </c>
      <c r="J121" s="50">
        <f t="shared" si="125"/>
        <v>0</v>
      </c>
      <c r="K121" s="50">
        <f t="shared" si="125"/>
        <v>0</v>
      </c>
      <c r="L121" s="50">
        <f t="shared" si="125"/>
        <v>0</v>
      </c>
      <c r="M121" s="50">
        <f t="shared" si="125"/>
        <v>0</v>
      </c>
      <c r="N121" s="50">
        <f t="shared" si="125"/>
        <v>0</v>
      </c>
      <c r="O121" s="50">
        <f t="shared" si="125"/>
        <v>0</v>
      </c>
      <c r="P121" s="50">
        <f t="shared" si="125"/>
        <v>0</v>
      </c>
      <c r="Q121" s="50">
        <f t="shared" si="125"/>
        <v>0</v>
      </c>
      <c r="R121" s="51">
        <f>SUM(F121:Q121)</f>
        <v>0</v>
      </c>
    </row>
    <row r="122" spans="1:20" s="13" customFormat="1" ht="13.5" customHeight="1" thickBot="1" x14ac:dyDescent="0.2">
      <c r="A122" s="71"/>
      <c r="B122" s="74"/>
      <c r="C122" s="80"/>
      <c r="D122" s="26" t="s">
        <v>10</v>
      </c>
      <c r="E122" s="25"/>
      <c r="F122" s="50">
        <f>$E122*F119</f>
        <v>0</v>
      </c>
      <c r="G122" s="50">
        <f t="shared" ref="G122:Q122" si="126">$E122*G119</f>
        <v>0</v>
      </c>
      <c r="H122" s="50">
        <f t="shared" si="126"/>
        <v>0</v>
      </c>
      <c r="I122" s="50">
        <f t="shared" si="126"/>
        <v>0</v>
      </c>
      <c r="J122" s="50">
        <f t="shared" si="126"/>
        <v>0</v>
      </c>
      <c r="K122" s="50">
        <f t="shared" si="126"/>
        <v>0</v>
      </c>
      <c r="L122" s="50">
        <f t="shared" si="126"/>
        <v>0</v>
      </c>
      <c r="M122" s="50">
        <f t="shared" si="126"/>
        <v>0</v>
      </c>
      <c r="N122" s="50">
        <f t="shared" si="126"/>
        <v>0</v>
      </c>
      <c r="O122" s="50">
        <f t="shared" si="126"/>
        <v>0</v>
      </c>
      <c r="P122" s="50">
        <f t="shared" si="126"/>
        <v>0</v>
      </c>
      <c r="Q122" s="50">
        <f t="shared" si="126"/>
        <v>0</v>
      </c>
      <c r="R122" s="51">
        <f t="shared" ref="R122:R126" si="127">SUM(F122:Q122)</f>
        <v>0</v>
      </c>
    </row>
    <row r="123" spans="1:20" s="13" customFormat="1" ht="13.5" customHeight="1" thickBot="1" x14ac:dyDescent="0.2">
      <c r="A123" s="71"/>
      <c r="B123" s="74"/>
      <c r="C123" s="80" t="s">
        <v>11</v>
      </c>
      <c r="D123" s="26" t="s">
        <v>20</v>
      </c>
      <c r="E123" s="25"/>
      <c r="F123" s="67" t="s">
        <v>37</v>
      </c>
      <c r="G123" s="67" t="s">
        <v>37</v>
      </c>
      <c r="H123" s="67" t="s">
        <v>37</v>
      </c>
      <c r="I123" s="52">
        <f>$E123*I120</f>
        <v>0</v>
      </c>
      <c r="J123" s="52">
        <f t="shared" ref="J123:K123" si="128">$E123*J120</f>
        <v>0</v>
      </c>
      <c r="K123" s="52">
        <f t="shared" si="128"/>
        <v>0</v>
      </c>
      <c r="L123" s="67" t="s">
        <v>37</v>
      </c>
      <c r="M123" s="67" t="s">
        <v>37</v>
      </c>
      <c r="N123" s="67" t="s">
        <v>37</v>
      </c>
      <c r="O123" s="67" t="s">
        <v>37</v>
      </c>
      <c r="P123" s="67" t="s">
        <v>37</v>
      </c>
      <c r="Q123" s="67" t="s">
        <v>37</v>
      </c>
      <c r="R123" s="51">
        <f t="shared" si="127"/>
        <v>0</v>
      </c>
    </row>
    <row r="124" spans="1:20" s="13" customFormat="1" ht="13.5" customHeight="1" thickBot="1" x14ac:dyDescent="0.2">
      <c r="A124" s="71"/>
      <c r="B124" s="74"/>
      <c r="C124" s="80"/>
      <c r="D124" s="26" t="s">
        <v>21</v>
      </c>
      <c r="E124" s="25"/>
      <c r="F124" s="52">
        <f>$E124*F120</f>
        <v>0</v>
      </c>
      <c r="G124" s="52">
        <f t="shared" ref="G124:H124" si="129">$E124*G120</f>
        <v>0</v>
      </c>
      <c r="H124" s="52">
        <f t="shared" si="129"/>
        <v>0</v>
      </c>
      <c r="I124" s="67" t="s">
        <v>51</v>
      </c>
      <c r="J124" s="67" t="s">
        <v>51</v>
      </c>
      <c r="K124" s="67" t="s">
        <v>51</v>
      </c>
      <c r="L124" s="52">
        <f>$E124*L120</f>
        <v>0</v>
      </c>
      <c r="M124" s="52">
        <f t="shared" ref="M124:Q124" si="130">$E124*M120</f>
        <v>0</v>
      </c>
      <c r="N124" s="52">
        <f t="shared" si="130"/>
        <v>0</v>
      </c>
      <c r="O124" s="52">
        <f t="shared" si="130"/>
        <v>0</v>
      </c>
      <c r="P124" s="52">
        <f t="shared" si="130"/>
        <v>0</v>
      </c>
      <c r="Q124" s="52">
        <f t="shared" si="130"/>
        <v>0</v>
      </c>
      <c r="R124" s="51">
        <f t="shared" si="127"/>
        <v>0</v>
      </c>
    </row>
    <row r="125" spans="1:20" s="13" customFormat="1" ht="13.5" customHeight="1" x14ac:dyDescent="0.15">
      <c r="A125" s="71"/>
      <c r="B125" s="74"/>
      <c r="C125" s="81" t="s">
        <v>23</v>
      </c>
      <c r="D125" s="82"/>
      <c r="E125" s="27">
        <v>-3.23</v>
      </c>
      <c r="F125" s="53">
        <f>$E125*F120</f>
        <v>-16576.36</v>
      </c>
      <c r="G125" s="53">
        <f t="shared" ref="G125:Q125" si="131">$E125*G120</f>
        <v>-15294.05</v>
      </c>
      <c r="H125" s="53">
        <f t="shared" si="131"/>
        <v>-19541.5</v>
      </c>
      <c r="I125" s="53">
        <f t="shared" si="131"/>
        <v>-25484.7</v>
      </c>
      <c r="J125" s="53">
        <f t="shared" si="131"/>
        <v>-14967.82</v>
      </c>
      <c r="K125" s="53">
        <f t="shared" si="131"/>
        <v>-17254.66</v>
      </c>
      <c r="L125" s="53">
        <f t="shared" si="131"/>
        <v>-18427.150000000001</v>
      </c>
      <c r="M125" s="53">
        <f t="shared" si="131"/>
        <v>-17532.439999999999</v>
      </c>
      <c r="N125" s="53">
        <f t="shared" si="131"/>
        <v>-18588.650000000001</v>
      </c>
      <c r="O125" s="53">
        <f t="shared" si="131"/>
        <v>-17115.77</v>
      </c>
      <c r="P125" s="53">
        <f t="shared" si="131"/>
        <v>-24270.22</v>
      </c>
      <c r="Q125" s="53">
        <f t="shared" si="131"/>
        <v>-20949.78</v>
      </c>
      <c r="R125" s="54">
        <f t="shared" si="127"/>
        <v>-226003.09999999998</v>
      </c>
    </row>
    <row r="126" spans="1:20" s="13" customFormat="1" ht="13.5" customHeight="1" x14ac:dyDescent="0.15">
      <c r="A126" s="71"/>
      <c r="B126" s="74"/>
      <c r="C126" s="83" t="s">
        <v>32</v>
      </c>
      <c r="D126" s="84"/>
      <c r="E126" s="28">
        <v>3.36</v>
      </c>
      <c r="F126" s="55">
        <f>INT($E126*F120)</f>
        <v>17243</v>
      </c>
      <c r="G126" s="55">
        <f t="shared" ref="G126:Q126" si="132">INT($E126*G120)</f>
        <v>15909</v>
      </c>
      <c r="H126" s="55">
        <f t="shared" si="132"/>
        <v>20328</v>
      </c>
      <c r="I126" s="55">
        <f t="shared" si="132"/>
        <v>26510</v>
      </c>
      <c r="J126" s="55">
        <f t="shared" si="132"/>
        <v>15570</v>
      </c>
      <c r="K126" s="55">
        <f t="shared" si="132"/>
        <v>17949</v>
      </c>
      <c r="L126" s="55">
        <f t="shared" si="132"/>
        <v>19168</v>
      </c>
      <c r="M126" s="55">
        <f t="shared" si="132"/>
        <v>18238</v>
      </c>
      <c r="N126" s="55">
        <f t="shared" si="132"/>
        <v>19336</v>
      </c>
      <c r="O126" s="55">
        <f t="shared" si="132"/>
        <v>17804</v>
      </c>
      <c r="P126" s="55">
        <f t="shared" si="132"/>
        <v>25247</v>
      </c>
      <c r="Q126" s="55">
        <f t="shared" si="132"/>
        <v>21792</v>
      </c>
      <c r="R126" s="49">
        <f t="shared" si="127"/>
        <v>235094</v>
      </c>
    </row>
    <row r="127" spans="1:20" s="13" customFormat="1" ht="13.5" customHeight="1" x14ac:dyDescent="0.15">
      <c r="A127" s="72"/>
      <c r="B127" s="75"/>
      <c r="C127" s="85" t="s">
        <v>12</v>
      </c>
      <c r="D127" s="86"/>
      <c r="E127" s="87"/>
      <c r="F127" s="56">
        <f>INT(SUM(F121:F126))</f>
        <v>666</v>
      </c>
      <c r="G127" s="56">
        <f>INT(SUM(G121:G126))</f>
        <v>614</v>
      </c>
      <c r="H127" s="56">
        <f t="shared" ref="H127:P127" si="133">INT(SUM(H121:H126))</f>
        <v>786</v>
      </c>
      <c r="I127" s="56">
        <f t="shared" si="133"/>
        <v>1025</v>
      </c>
      <c r="J127" s="56">
        <f t="shared" si="133"/>
        <v>602</v>
      </c>
      <c r="K127" s="56">
        <f t="shared" si="133"/>
        <v>694</v>
      </c>
      <c r="L127" s="56">
        <f t="shared" si="133"/>
        <v>740</v>
      </c>
      <c r="M127" s="56">
        <f t="shared" si="133"/>
        <v>705</v>
      </c>
      <c r="N127" s="56">
        <f t="shared" si="133"/>
        <v>747</v>
      </c>
      <c r="O127" s="56">
        <f t="shared" si="133"/>
        <v>688</v>
      </c>
      <c r="P127" s="56">
        <f t="shared" si="133"/>
        <v>976</v>
      </c>
      <c r="Q127" s="56">
        <f>INT(SUM(Q121:Q126))</f>
        <v>842</v>
      </c>
      <c r="R127" s="56">
        <f>SUM(F127:Q127)</f>
        <v>9085</v>
      </c>
      <c r="T127" s="69">
        <f t="shared" ref="T127" si="134">R127</f>
        <v>9085</v>
      </c>
    </row>
    <row r="128" spans="1:20" s="13" customFormat="1" ht="13.5" customHeight="1" x14ac:dyDescent="0.15">
      <c r="A128" s="70">
        <v>14</v>
      </c>
      <c r="B128" s="73" t="s">
        <v>66</v>
      </c>
      <c r="C128" s="76" t="s">
        <v>6</v>
      </c>
      <c r="D128" s="77"/>
      <c r="E128" s="78"/>
      <c r="F128" s="47">
        <v>118</v>
      </c>
      <c r="G128" s="47">
        <v>118</v>
      </c>
      <c r="H128" s="47">
        <v>118</v>
      </c>
      <c r="I128" s="47">
        <v>118</v>
      </c>
      <c r="J128" s="47">
        <v>118</v>
      </c>
      <c r="K128" s="47">
        <v>97</v>
      </c>
      <c r="L128" s="47">
        <v>118</v>
      </c>
      <c r="M128" s="47">
        <v>118</v>
      </c>
      <c r="N128" s="47">
        <v>118</v>
      </c>
      <c r="O128" s="47">
        <v>118</v>
      </c>
      <c r="P128" s="47">
        <v>118</v>
      </c>
      <c r="Q128" s="47">
        <v>118</v>
      </c>
      <c r="R128" s="48" t="s">
        <v>7</v>
      </c>
    </row>
    <row r="129" spans="1:20" s="13" customFormat="1" ht="14.25" customHeight="1" thickBot="1" x14ac:dyDescent="0.2">
      <c r="A129" s="71"/>
      <c r="B129" s="74"/>
      <c r="C129" s="23" t="s">
        <v>22</v>
      </c>
      <c r="D129" s="79" t="s">
        <v>9</v>
      </c>
      <c r="E129" s="79"/>
      <c r="F129" s="68">
        <v>7568</v>
      </c>
      <c r="G129" s="68">
        <v>7256</v>
      </c>
      <c r="H129" s="68">
        <v>10588</v>
      </c>
      <c r="I129" s="68">
        <v>13312</v>
      </c>
      <c r="J129" s="68">
        <v>7857</v>
      </c>
      <c r="K129" s="68">
        <v>9522</v>
      </c>
      <c r="L129" s="68">
        <v>8380</v>
      </c>
      <c r="M129" s="68">
        <v>8521</v>
      </c>
      <c r="N129" s="68">
        <v>9856</v>
      </c>
      <c r="O129" s="68">
        <v>8871</v>
      </c>
      <c r="P129" s="68">
        <v>13782</v>
      </c>
      <c r="Q129" s="68">
        <v>10481</v>
      </c>
      <c r="R129" s="49">
        <f>SUM(F129:Q129)</f>
        <v>115994</v>
      </c>
    </row>
    <row r="130" spans="1:20" s="13" customFormat="1" ht="13.5" customHeight="1" thickBot="1" x14ac:dyDescent="0.2">
      <c r="A130" s="71"/>
      <c r="B130" s="74"/>
      <c r="C130" s="80" t="s">
        <v>8</v>
      </c>
      <c r="D130" s="24" t="s">
        <v>9</v>
      </c>
      <c r="E130" s="25"/>
      <c r="F130" s="50">
        <f>$E130*F128*(185-100)/100</f>
        <v>0</v>
      </c>
      <c r="G130" s="50">
        <f t="shared" ref="G130:Q130" si="135">$E130*G128*(185-100)/100</f>
        <v>0</v>
      </c>
      <c r="H130" s="50">
        <f t="shared" si="135"/>
        <v>0</v>
      </c>
      <c r="I130" s="50">
        <f t="shared" si="135"/>
        <v>0</v>
      </c>
      <c r="J130" s="50">
        <f t="shared" si="135"/>
        <v>0</v>
      </c>
      <c r="K130" s="50">
        <f t="shared" si="135"/>
        <v>0</v>
      </c>
      <c r="L130" s="50">
        <f t="shared" si="135"/>
        <v>0</v>
      </c>
      <c r="M130" s="50">
        <f t="shared" si="135"/>
        <v>0</v>
      </c>
      <c r="N130" s="50">
        <f t="shared" si="135"/>
        <v>0</v>
      </c>
      <c r="O130" s="50">
        <f t="shared" si="135"/>
        <v>0</v>
      </c>
      <c r="P130" s="50">
        <f t="shared" si="135"/>
        <v>0</v>
      </c>
      <c r="Q130" s="50">
        <f t="shared" si="135"/>
        <v>0</v>
      </c>
      <c r="R130" s="51">
        <f>SUM(F130:Q130)</f>
        <v>0</v>
      </c>
    </row>
    <row r="131" spans="1:20" s="13" customFormat="1" ht="13.5" customHeight="1" thickBot="1" x14ac:dyDescent="0.2">
      <c r="A131" s="71"/>
      <c r="B131" s="74"/>
      <c r="C131" s="80"/>
      <c r="D131" s="26" t="s">
        <v>10</v>
      </c>
      <c r="E131" s="25"/>
      <c r="F131" s="50">
        <f>$E131*F128</f>
        <v>0</v>
      </c>
      <c r="G131" s="50">
        <f t="shared" ref="G131:Q131" si="136">$E131*G128</f>
        <v>0</v>
      </c>
      <c r="H131" s="50">
        <f t="shared" si="136"/>
        <v>0</v>
      </c>
      <c r="I131" s="50">
        <f t="shared" si="136"/>
        <v>0</v>
      </c>
      <c r="J131" s="50">
        <f t="shared" si="136"/>
        <v>0</v>
      </c>
      <c r="K131" s="50">
        <f t="shared" si="136"/>
        <v>0</v>
      </c>
      <c r="L131" s="50">
        <f t="shared" si="136"/>
        <v>0</v>
      </c>
      <c r="M131" s="50">
        <f t="shared" si="136"/>
        <v>0</v>
      </c>
      <c r="N131" s="50">
        <f t="shared" si="136"/>
        <v>0</v>
      </c>
      <c r="O131" s="50">
        <f t="shared" si="136"/>
        <v>0</v>
      </c>
      <c r="P131" s="50">
        <f t="shared" si="136"/>
        <v>0</v>
      </c>
      <c r="Q131" s="50">
        <f t="shared" si="136"/>
        <v>0</v>
      </c>
      <c r="R131" s="51">
        <f t="shared" ref="R131:R135" si="137">SUM(F131:Q131)</f>
        <v>0</v>
      </c>
    </row>
    <row r="132" spans="1:20" s="13" customFormat="1" ht="13.5" customHeight="1" thickBot="1" x14ac:dyDescent="0.2">
      <c r="A132" s="71"/>
      <c r="B132" s="74"/>
      <c r="C132" s="80" t="s">
        <v>11</v>
      </c>
      <c r="D132" s="26" t="s">
        <v>20</v>
      </c>
      <c r="E132" s="25"/>
      <c r="F132" s="67" t="s">
        <v>37</v>
      </c>
      <c r="G132" s="67" t="s">
        <v>37</v>
      </c>
      <c r="H132" s="67" t="s">
        <v>37</v>
      </c>
      <c r="I132" s="52">
        <f>$E132*I129</f>
        <v>0</v>
      </c>
      <c r="J132" s="52">
        <f t="shared" ref="J132:K132" si="138">$E132*J129</f>
        <v>0</v>
      </c>
      <c r="K132" s="52">
        <f t="shared" si="138"/>
        <v>0</v>
      </c>
      <c r="L132" s="67" t="s">
        <v>37</v>
      </c>
      <c r="M132" s="67" t="s">
        <v>37</v>
      </c>
      <c r="N132" s="67" t="s">
        <v>37</v>
      </c>
      <c r="O132" s="67" t="s">
        <v>37</v>
      </c>
      <c r="P132" s="67" t="s">
        <v>37</v>
      </c>
      <c r="Q132" s="67" t="s">
        <v>37</v>
      </c>
      <c r="R132" s="51">
        <f t="shared" si="137"/>
        <v>0</v>
      </c>
    </row>
    <row r="133" spans="1:20" s="13" customFormat="1" ht="13.5" customHeight="1" thickBot="1" x14ac:dyDescent="0.2">
      <c r="A133" s="71"/>
      <c r="B133" s="74"/>
      <c r="C133" s="80"/>
      <c r="D133" s="26" t="s">
        <v>21</v>
      </c>
      <c r="E133" s="25"/>
      <c r="F133" s="52">
        <f>$E133*F129</f>
        <v>0</v>
      </c>
      <c r="G133" s="52">
        <f t="shared" ref="G133:H133" si="139">$E133*G129</f>
        <v>0</v>
      </c>
      <c r="H133" s="52">
        <f t="shared" si="139"/>
        <v>0</v>
      </c>
      <c r="I133" s="67" t="s">
        <v>51</v>
      </c>
      <c r="J133" s="67" t="s">
        <v>51</v>
      </c>
      <c r="K133" s="67" t="s">
        <v>51</v>
      </c>
      <c r="L133" s="52">
        <f>$E133*L129</f>
        <v>0</v>
      </c>
      <c r="M133" s="52">
        <f t="shared" ref="M133:Q133" si="140">$E133*M129</f>
        <v>0</v>
      </c>
      <c r="N133" s="52">
        <f t="shared" si="140"/>
        <v>0</v>
      </c>
      <c r="O133" s="52">
        <f t="shared" si="140"/>
        <v>0</v>
      </c>
      <c r="P133" s="52">
        <f t="shared" si="140"/>
        <v>0</v>
      </c>
      <c r="Q133" s="52">
        <f t="shared" si="140"/>
        <v>0</v>
      </c>
      <c r="R133" s="51">
        <f t="shared" si="137"/>
        <v>0</v>
      </c>
    </row>
    <row r="134" spans="1:20" s="13" customFormat="1" ht="13.5" customHeight="1" x14ac:dyDescent="0.15">
      <c r="A134" s="71"/>
      <c r="B134" s="74"/>
      <c r="C134" s="81" t="s">
        <v>23</v>
      </c>
      <c r="D134" s="82"/>
      <c r="E134" s="27">
        <v>-3.23</v>
      </c>
      <c r="F134" s="53">
        <f>$E134*F129</f>
        <v>-24444.639999999999</v>
      </c>
      <c r="G134" s="53">
        <f t="shared" ref="G134:Q134" si="141">$E134*G129</f>
        <v>-23436.880000000001</v>
      </c>
      <c r="H134" s="53">
        <f t="shared" si="141"/>
        <v>-34199.24</v>
      </c>
      <c r="I134" s="53">
        <f t="shared" si="141"/>
        <v>-42997.760000000002</v>
      </c>
      <c r="J134" s="53">
        <f t="shared" si="141"/>
        <v>-25378.11</v>
      </c>
      <c r="K134" s="53">
        <f t="shared" si="141"/>
        <v>-30756.06</v>
      </c>
      <c r="L134" s="53">
        <f t="shared" si="141"/>
        <v>-27067.4</v>
      </c>
      <c r="M134" s="53">
        <f t="shared" si="141"/>
        <v>-27522.829999999998</v>
      </c>
      <c r="N134" s="53">
        <f t="shared" si="141"/>
        <v>-31834.880000000001</v>
      </c>
      <c r="O134" s="53">
        <f t="shared" si="141"/>
        <v>-28653.329999999998</v>
      </c>
      <c r="P134" s="53">
        <f t="shared" si="141"/>
        <v>-44515.86</v>
      </c>
      <c r="Q134" s="53">
        <f t="shared" si="141"/>
        <v>-33853.629999999997</v>
      </c>
      <c r="R134" s="54">
        <f t="shared" si="137"/>
        <v>-374660.62</v>
      </c>
    </row>
    <row r="135" spans="1:20" s="13" customFormat="1" ht="13.5" customHeight="1" x14ac:dyDescent="0.15">
      <c r="A135" s="71"/>
      <c r="B135" s="74"/>
      <c r="C135" s="83" t="s">
        <v>32</v>
      </c>
      <c r="D135" s="84"/>
      <c r="E135" s="28">
        <v>3.36</v>
      </c>
      <c r="F135" s="55">
        <f>INT($E135*F129)</f>
        <v>25428</v>
      </c>
      <c r="G135" s="55">
        <f t="shared" ref="G135:Q135" si="142">INT($E135*G129)</f>
        <v>24380</v>
      </c>
      <c r="H135" s="55">
        <f t="shared" si="142"/>
        <v>35575</v>
      </c>
      <c r="I135" s="55">
        <f t="shared" si="142"/>
        <v>44728</v>
      </c>
      <c r="J135" s="55">
        <f t="shared" si="142"/>
        <v>26399</v>
      </c>
      <c r="K135" s="55">
        <f t="shared" si="142"/>
        <v>31993</v>
      </c>
      <c r="L135" s="55">
        <f t="shared" si="142"/>
        <v>28156</v>
      </c>
      <c r="M135" s="55">
        <f t="shared" si="142"/>
        <v>28630</v>
      </c>
      <c r="N135" s="55">
        <f t="shared" si="142"/>
        <v>33116</v>
      </c>
      <c r="O135" s="55">
        <f t="shared" si="142"/>
        <v>29806</v>
      </c>
      <c r="P135" s="55">
        <f t="shared" si="142"/>
        <v>46307</v>
      </c>
      <c r="Q135" s="55">
        <f t="shared" si="142"/>
        <v>35216</v>
      </c>
      <c r="R135" s="49">
        <f t="shared" si="137"/>
        <v>389734</v>
      </c>
    </row>
    <row r="136" spans="1:20" s="13" customFormat="1" ht="13.5" customHeight="1" x14ac:dyDescent="0.15">
      <c r="A136" s="72"/>
      <c r="B136" s="75"/>
      <c r="C136" s="85" t="s">
        <v>12</v>
      </c>
      <c r="D136" s="86"/>
      <c r="E136" s="87"/>
      <c r="F136" s="56">
        <f>INT(SUM(F130:F135))</f>
        <v>983</v>
      </c>
      <c r="G136" s="56">
        <f>INT(SUM(G130:G135))</f>
        <v>943</v>
      </c>
      <c r="H136" s="56">
        <f t="shared" ref="H136:P136" si="143">INT(SUM(H130:H135))</f>
        <v>1375</v>
      </c>
      <c r="I136" s="56">
        <f t="shared" si="143"/>
        <v>1730</v>
      </c>
      <c r="J136" s="56">
        <f t="shared" si="143"/>
        <v>1020</v>
      </c>
      <c r="K136" s="56">
        <f t="shared" si="143"/>
        <v>1236</v>
      </c>
      <c r="L136" s="56">
        <f t="shared" si="143"/>
        <v>1088</v>
      </c>
      <c r="M136" s="56">
        <f t="shared" si="143"/>
        <v>1107</v>
      </c>
      <c r="N136" s="56">
        <f t="shared" si="143"/>
        <v>1281</v>
      </c>
      <c r="O136" s="56">
        <f t="shared" si="143"/>
        <v>1152</v>
      </c>
      <c r="P136" s="56">
        <f t="shared" si="143"/>
        <v>1791</v>
      </c>
      <c r="Q136" s="56">
        <f>INT(SUM(Q130:Q135))</f>
        <v>1362</v>
      </c>
      <c r="R136" s="56">
        <f>SUM(F136:Q136)</f>
        <v>15068</v>
      </c>
      <c r="T136" s="69">
        <f t="shared" ref="T136" si="144">R136</f>
        <v>15068</v>
      </c>
    </row>
    <row r="137" spans="1:20" s="13" customFormat="1" ht="13.5" customHeight="1" x14ac:dyDescent="0.15">
      <c r="A137" s="70">
        <v>15</v>
      </c>
      <c r="B137" s="73" t="s">
        <v>67</v>
      </c>
      <c r="C137" s="76" t="s">
        <v>6</v>
      </c>
      <c r="D137" s="77"/>
      <c r="E137" s="78"/>
      <c r="F137" s="47">
        <v>77</v>
      </c>
      <c r="G137" s="47">
        <v>77</v>
      </c>
      <c r="H137" s="47">
        <v>77</v>
      </c>
      <c r="I137" s="47">
        <v>77</v>
      </c>
      <c r="J137" s="47">
        <v>77</v>
      </c>
      <c r="K137" s="47">
        <v>74</v>
      </c>
      <c r="L137" s="47">
        <v>77</v>
      </c>
      <c r="M137" s="47">
        <v>77</v>
      </c>
      <c r="N137" s="47">
        <v>77</v>
      </c>
      <c r="O137" s="47">
        <v>77</v>
      </c>
      <c r="P137" s="47">
        <v>77</v>
      </c>
      <c r="Q137" s="47">
        <v>77</v>
      </c>
      <c r="R137" s="48" t="s">
        <v>7</v>
      </c>
    </row>
    <row r="138" spans="1:20" s="13" customFormat="1" ht="14.25" customHeight="1" thickBot="1" x14ac:dyDescent="0.2">
      <c r="A138" s="71"/>
      <c r="B138" s="74"/>
      <c r="C138" s="23" t="s">
        <v>22</v>
      </c>
      <c r="D138" s="79" t="s">
        <v>9</v>
      </c>
      <c r="E138" s="79"/>
      <c r="F138" s="68">
        <v>7757</v>
      </c>
      <c r="G138" s="68">
        <v>8949</v>
      </c>
      <c r="H138" s="68">
        <v>11793</v>
      </c>
      <c r="I138" s="68">
        <v>13672</v>
      </c>
      <c r="J138" s="68">
        <v>8138</v>
      </c>
      <c r="K138" s="68">
        <v>6827</v>
      </c>
      <c r="L138" s="68">
        <v>9508</v>
      </c>
      <c r="M138" s="68">
        <v>10244</v>
      </c>
      <c r="N138" s="68">
        <v>10141</v>
      </c>
      <c r="O138" s="68">
        <v>7956</v>
      </c>
      <c r="P138" s="68">
        <v>12156</v>
      </c>
      <c r="Q138" s="68">
        <v>10593</v>
      </c>
      <c r="R138" s="49">
        <f>SUM(F138:Q138)</f>
        <v>117734</v>
      </c>
    </row>
    <row r="139" spans="1:20" s="13" customFormat="1" ht="13.5" customHeight="1" thickBot="1" x14ac:dyDescent="0.2">
      <c r="A139" s="71"/>
      <c r="B139" s="74"/>
      <c r="C139" s="80" t="s">
        <v>8</v>
      </c>
      <c r="D139" s="24" t="s">
        <v>9</v>
      </c>
      <c r="E139" s="25"/>
      <c r="F139" s="50">
        <f>$E139*F137*(185-100)/100</f>
        <v>0</v>
      </c>
      <c r="G139" s="50">
        <f t="shared" ref="G139:Q139" si="145">$E139*G137*(185-100)/100</f>
        <v>0</v>
      </c>
      <c r="H139" s="50">
        <f t="shared" si="145"/>
        <v>0</v>
      </c>
      <c r="I139" s="50">
        <f t="shared" si="145"/>
        <v>0</v>
      </c>
      <c r="J139" s="50">
        <f t="shared" si="145"/>
        <v>0</v>
      </c>
      <c r="K139" s="50">
        <f t="shared" si="145"/>
        <v>0</v>
      </c>
      <c r="L139" s="50">
        <f t="shared" si="145"/>
        <v>0</v>
      </c>
      <c r="M139" s="50">
        <f t="shared" si="145"/>
        <v>0</v>
      </c>
      <c r="N139" s="50">
        <f t="shared" si="145"/>
        <v>0</v>
      </c>
      <c r="O139" s="50">
        <f t="shared" si="145"/>
        <v>0</v>
      </c>
      <c r="P139" s="50">
        <f t="shared" si="145"/>
        <v>0</v>
      </c>
      <c r="Q139" s="50">
        <f t="shared" si="145"/>
        <v>0</v>
      </c>
      <c r="R139" s="51">
        <f>SUM(F139:Q139)</f>
        <v>0</v>
      </c>
    </row>
    <row r="140" spans="1:20" s="13" customFormat="1" ht="13.5" customHeight="1" thickBot="1" x14ac:dyDescent="0.2">
      <c r="A140" s="71"/>
      <c r="B140" s="74"/>
      <c r="C140" s="80"/>
      <c r="D140" s="26" t="s">
        <v>10</v>
      </c>
      <c r="E140" s="25"/>
      <c r="F140" s="50">
        <f>$E140*F137</f>
        <v>0</v>
      </c>
      <c r="G140" s="50">
        <f t="shared" ref="G140:Q140" si="146">$E140*G137</f>
        <v>0</v>
      </c>
      <c r="H140" s="50">
        <f t="shared" si="146"/>
        <v>0</v>
      </c>
      <c r="I140" s="50">
        <f t="shared" si="146"/>
        <v>0</v>
      </c>
      <c r="J140" s="50">
        <f t="shared" si="146"/>
        <v>0</v>
      </c>
      <c r="K140" s="50">
        <f t="shared" si="146"/>
        <v>0</v>
      </c>
      <c r="L140" s="50">
        <f t="shared" si="146"/>
        <v>0</v>
      </c>
      <c r="M140" s="50">
        <f t="shared" si="146"/>
        <v>0</v>
      </c>
      <c r="N140" s="50">
        <f t="shared" si="146"/>
        <v>0</v>
      </c>
      <c r="O140" s="50">
        <f t="shared" si="146"/>
        <v>0</v>
      </c>
      <c r="P140" s="50">
        <f t="shared" si="146"/>
        <v>0</v>
      </c>
      <c r="Q140" s="50">
        <f t="shared" si="146"/>
        <v>0</v>
      </c>
      <c r="R140" s="51">
        <f t="shared" ref="R140:R144" si="147">SUM(F140:Q140)</f>
        <v>0</v>
      </c>
    </row>
    <row r="141" spans="1:20" s="13" customFormat="1" ht="13.5" customHeight="1" thickBot="1" x14ac:dyDescent="0.2">
      <c r="A141" s="71"/>
      <c r="B141" s="74"/>
      <c r="C141" s="80" t="s">
        <v>11</v>
      </c>
      <c r="D141" s="26" t="s">
        <v>20</v>
      </c>
      <c r="E141" s="25"/>
      <c r="F141" s="67" t="s">
        <v>37</v>
      </c>
      <c r="G141" s="67" t="s">
        <v>37</v>
      </c>
      <c r="H141" s="67" t="s">
        <v>37</v>
      </c>
      <c r="I141" s="52">
        <f>$E141*I138</f>
        <v>0</v>
      </c>
      <c r="J141" s="52">
        <f t="shared" ref="J141:K141" si="148">$E141*J138</f>
        <v>0</v>
      </c>
      <c r="K141" s="52">
        <f t="shared" si="148"/>
        <v>0</v>
      </c>
      <c r="L141" s="67" t="s">
        <v>37</v>
      </c>
      <c r="M141" s="67" t="s">
        <v>37</v>
      </c>
      <c r="N141" s="67" t="s">
        <v>37</v>
      </c>
      <c r="O141" s="67" t="s">
        <v>37</v>
      </c>
      <c r="P141" s="67" t="s">
        <v>37</v>
      </c>
      <c r="Q141" s="67" t="s">
        <v>37</v>
      </c>
      <c r="R141" s="51">
        <f t="shared" si="147"/>
        <v>0</v>
      </c>
    </row>
    <row r="142" spans="1:20" s="13" customFormat="1" ht="13.5" customHeight="1" thickBot="1" x14ac:dyDescent="0.2">
      <c r="A142" s="71"/>
      <c r="B142" s="74"/>
      <c r="C142" s="80"/>
      <c r="D142" s="26" t="s">
        <v>21</v>
      </c>
      <c r="E142" s="25"/>
      <c r="F142" s="52">
        <f>$E142*F138</f>
        <v>0</v>
      </c>
      <c r="G142" s="52">
        <f t="shared" ref="G142:H142" si="149">$E142*G138</f>
        <v>0</v>
      </c>
      <c r="H142" s="52">
        <f t="shared" si="149"/>
        <v>0</v>
      </c>
      <c r="I142" s="67" t="s">
        <v>51</v>
      </c>
      <c r="J142" s="67" t="s">
        <v>51</v>
      </c>
      <c r="K142" s="67" t="s">
        <v>51</v>
      </c>
      <c r="L142" s="52">
        <f>$E142*L138</f>
        <v>0</v>
      </c>
      <c r="M142" s="52">
        <f t="shared" ref="M142:Q142" si="150">$E142*M138</f>
        <v>0</v>
      </c>
      <c r="N142" s="52">
        <f t="shared" si="150"/>
        <v>0</v>
      </c>
      <c r="O142" s="52">
        <f t="shared" si="150"/>
        <v>0</v>
      </c>
      <c r="P142" s="52">
        <f t="shared" si="150"/>
        <v>0</v>
      </c>
      <c r="Q142" s="52">
        <f t="shared" si="150"/>
        <v>0</v>
      </c>
      <c r="R142" s="51">
        <f t="shared" si="147"/>
        <v>0</v>
      </c>
    </row>
    <row r="143" spans="1:20" s="13" customFormat="1" ht="13.5" customHeight="1" x14ac:dyDescent="0.15">
      <c r="A143" s="71"/>
      <c r="B143" s="74"/>
      <c r="C143" s="81" t="s">
        <v>23</v>
      </c>
      <c r="D143" s="82"/>
      <c r="E143" s="27">
        <v>-3.23</v>
      </c>
      <c r="F143" s="53">
        <f>$E143*F138</f>
        <v>-25055.11</v>
      </c>
      <c r="G143" s="53">
        <f t="shared" ref="G143:Q143" si="151">$E143*G138</f>
        <v>-28905.27</v>
      </c>
      <c r="H143" s="53">
        <f t="shared" si="151"/>
        <v>-38091.39</v>
      </c>
      <c r="I143" s="53">
        <f t="shared" si="151"/>
        <v>-44160.56</v>
      </c>
      <c r="J143" s="53">
        <f t="shared" si="151"/>
        <v>-26285.74</v>
      </c>
      <c r="K143" s="53">
        <f t="shared" si="151"/>
        <v>-22051.21</v>
      </c>
      <c r="L143" s="53">
        <f t="shared" si="151"/>
        <v>-30710.84</v>
      </c>
      <c r="M143" s="53">
        <f t="shared" si="151"/>
        <v>-33088.120000000003</v>
      </c>
      <c r="N143" s="53">
        <f t="shared" si="151"/>
        <v>-32755.43</v>
      </c>
      <c r="O143" s="53">
        <f t="shared" si="151"/>
        <v>-25697.88</v>
      </c>
      <c r="P143" s="53">
        <f t="shared" si="151"/>
        <v>-39263.879999999997</v>
      </c>
      <c r="Q143" s="53">
        <f t="shared" si="151"/>
        <v>-34215.39</v>
      </c>
      <c r="R143" s="54">
        <f t="shared" si="147"/>
        <v>-380280.82</v>
      </c>
    </row>
    <row r="144" spans="1:20" s="13" customFormat="1" ht="13.5" customHeight="1" x14ac:dyDescent="0.15">
      <c r="A144" s="71"/>
      <c r="B144" s="74"/>
      <c r="C144" s="83" t="s">
        <v>32</v>
      </c>
      <c r="D144" s="84"/>
      <c r="E144" s="28">
        <v>3.36</v>
      </c>
      <c r="F144" s="55">
        <f>INT($E144*F138)</f>
        <v>26063</v>
      </c>
      <c r="G144" s="55">
        <f t="shared" ref="G144:Q144" si="152">INT($E144*G138)</f>
        <v>30068</v>
      </c>
      <c r="H144" s="55">
        <f t="shared" si="152"/>
        <v>39624</v>
      </c>
      <c r="I144" s="55">
        <f t="shared" si="152"/>
        <v>45937</v>
      </c>
      <c r="J144" s="55">
        <f t="shared" si="152"/>
        <v>27343</v>
      </c>
      <c r="K144" s="55">
        <f t="shared" si="152"/>
        <v>22938</v>
      </c>
      <c r="L144" s="55">
        <f t="shared" si="152"/>
        <v>31946</v>
      </c>
      <c r="M144" s="55">
        <f t="shared" si="152"/>
        <v>34419</v>
      </c>
      <c r="N144" s="55">
        <f t="shared" si="152"/>
        <v>34073</v>
      </c>
      <c r="O144" s="55">
        <f t="shared" si="152"/>
        <v>26732</v>
      </c>
      <c r="P144" s="55">
        <f t="shared" si="152"/>
        <v>40844</v>
      </c>
      <c r="Q144" s="55">
        <f t="shared" si="152"/>
        <v>35592</v>
      </c>
      <c r="R144" s="49">
        <f t="shared" si="147"/>
        <v>395579</v>
      </c>
    </row>
    <row r="145" spans="1:20" s="13" customFormat="1" ht="13.5" customHeight="1" x14ac:dyDescent="0.15">
      <c r="A145" s="72"/>
      <c r="B145" s="75"/>
      <c r="C145" s="85" t="s">
        <v>12</v>
      </c>
      <c r="D145" s="86"/>
      <c r="E145" s="87"/>
      <c r="F145" s="56">
        <f>INT(SUM(F139:F144))</f>
        <v>1007</v>
      </c>
      <c r="G145" s="56">
        <f>INT(SUM(G139:G144))</f>
        <v>1162</v>
      </c>
      <c r="H145" s="56">
        <f t="shared" ref="H145:P145" si="153">INT(SUM(H139:H144))</f>
        <v>1532</v>
      </c>
      <c r="I145" s="56">
        <f t="shared" si="153"/>
        <v>1776</v>
      </c>
      <c r="J145" s="56">
        <f t="shared" si="153"/>
        <v>1057</v>
      </c>
      <c r="K145" s="56">
        <f t="shared" si="153"/>
        <v>886</v>
      </c>
      <c r="L145" s="56">
        <f t="shared" si="153"/>
        <v>1235</v>
      </c>
      <c r="M145" s="56">
        <f t="shared" si="153"/>
        <v>1330</v>
      </c>
      <c r="N145" s="56">
        <f t="shared" si="153"/>
        <v>1317</v>
      </c>
      <c r="O145" s="56">
        <f t="shared" si="153"/>
        <v>1034</v>
      </c>
      <c r="P145" s="56">
        <f t="shared" si="153"/>
        <v>1580</v>
      </c>
      <c r="Q145" s="56">
        <f>INT(SUM(Q139:Q144))</f>
        <v>1376</v>
      </c>
      <c r="R145" s="56">
        <f>SUM(F145:Q145)</f>
        <v>15292</v>
      </c>
      <c r="T145" s="69">
        <f t="shared" ref="T145" si="154">R145</f>
        <v>15292</v>
      </c>
    </row>
    <row r="146" spans="1:20" s="13" customFormat="1" ht="13.5" customHeight="1" x14ac:dyDescent="0.15">
      <c r="A146" s="70">
        <v>16</v>
      </c>
      <c r="B146" s="73" t="s">
        <v>68</v>
      </c>
      <c r="C146" s="76" t="s">
        <v>6</v>
      </c>
      <c r="D146" s="77"/>
      <c r="E146" s="78"/>
      <c r="F146" s="47">
        <v>70</v>
      </c>
      <c r="G146" s="47">
        <v>70</v>
      </c>
      <c r="H146" s="47">
        <v>70</v>
      </c>
      <c r="I146" s="47">
        <v>70</v>
      </c>
      <c r="J146" s="47">
        <v>70</v>
      </c>
      <c r="K146" s="47">
        <v>67</v>
      </c>
      <c r="L146" s="47">
        <v>70</v>
      </c>
      <c r="M146" s="47">
        <v>70</v>
      </c>
      <c r="N146" s="47">
        <v>70</v>
      </c>
      <c r="O146" s="47">
        <v>70</v>
      </c>
      <c r="P146" s="47">
        <v>70</v>
      </c>
      <c r="Q146" s="47">
        <v>70</v>
      </c>
      <c r="R146" s="48" t="s">
        <v>7</v>
      </c>
    </row>
    <row r="147" spans="1:20" s="13" customFormat="1" ht="14.25" customHeight="1" thickBot="1" x14ac:dyDescent="0.2">
      <c r="A147" s="71"/>
      <c r="B147" s="74"/>
      <c r="C147" s="23" t="s">
        <v>22</v>
      </c>
      <c r="D147" s="79" t="s">
        <v>9</v>
      </c>
      <c r="E147" s="79"/>
      <c r="F147" s="68">
        <v>6188</v>
      </c>
      <c r="G147" s="68">
        <v>5840</v>
      </c>
      <c r="H147" s="68">
        <v>6979</v>
      </c>
      <c r="I147" s="68">
        <v>7794</v>
      </c>
      <c r="J147" s="68">
        <v>7650</v>
      </c>
      <c r="K147" s="68">
        <v>6645</v>
      </c>
      <c r="L147" s="68">
        <v>6663</v>
      </c>
      <c r="M147" s="68">
        <v>6698</v>
      </c>
      <c r="N147" s="68">
        <v>6861</v>
      </c>
      <c r="O147" s="68">
        <v>6868</v>
      </c>
      <c r="P147" s="68">
        <v>9931</v>
      </c>
      <c r="Q147" s="68">
        <v>8253</v>
      </c>
      <c r="R147" s="49">
        <f>SUM(F147:Q147)</f>
        <v>86370</v>
      </c>
    </row>
    <row r="148" spans="1:20" s="13" customFormat="1" ht="13.5" customHeight="1" thickBot="1" x14ac:dyDescent="0.2">
      <c r="A148" s="71"/>
      <c r="B148" s="74"/>
      <c r="C148" s="80" t="s">
        <v>8</v>
      </c>
      <c r="D148" s="24" t="s">
        <v>9</v>
      </c>
      <c r="E148" s="25"/>
      <c r="F148" s="50">
        <f>$E148*F146*(185-100)/100</f>
        <v>0</v>
      </c>
      <c r="G148" s="50">
        <f t="shared" ref="G148:Q148" si="155">$E148*G146*(185-100)/100</f>
        <v>0</v>
      </c>
      <c r="H148" s="50">
        <f t="shared" si="155"/>
        <v>0</v>
      </c>
      <c r="I148" s="50">
        <f t="shared" si="155"/>
        <v>0</v>
      </c>
      <c r="J148" s="50">
        <f t="shared" si="155"/>
        <v>0</v>
      </c>
      <c r="K148" s="50">
        <f t="shared" si="155"/>
        <v>0</v>
      </c>
      <c r="L148" s="50">
        <f t="shared" si="155"/>
        <v>0</v>
      </c>
      <c r="M148" s="50">
        <f t="shared" si="155"/>
        <v>0</v>
      </c>
      <c r="N148" s="50">
        <f t="shared" si="155"/>
        <v>0</v>
      </c>
      <c r="O148" s="50">
        <f t="shared" si="155"/>
        <v>0</v>
      </c>
      <c r="P148" s="50">
        <f t="shared" si="155"/>
        <v>0</v>
      </c>
      <c r="Q148" s="50">
        <f t="shared" si="155"/>
        <v>0</v>
      </c>
      <c r="R148" s="51">
        <f>SUM(F148:Q148)</f>
        <v>0</v>
      </c>
    </row>
    <row r="149" spans="1:20" s="13" customFormat="1" ht="13.5" customHeight="1" thickBot="1" x14ac:dyDescent="0.2">
      <c r="A149" s="71"/>
      <c r="B149" s="74"/>
      <c r="C149" s="80"/>
      <c r="D149" s="26" t="s">
        <v>10</v>
      </c>
      <c r="E149" s="25"/>
      <c r="F149" s="50">
        <f>$E149*F146</f>
        <v>0</v>
      </c>
      <c r="G149" s="50">
        <f t="shared" ref="G149:Q149" si="156">$E149*G146</f>
        <v>0</v>
      </c>
      <c r="H149" s="50">
        <f t="shared" si="156"/>
        <v>0</v>
      </c>
      <c r="I149" s="50">
        <f t="shared" si="156"/>
        <v>0</v>
      </c>
      <c r="J149" s="50">
        <f t="shared" si="156"/>
        <v>0</v>
      </c>
      <c r="K149" s="50">
        <f t="shared" si="156"/>
        <v>0</v>
      </c>
      <c r="L149" s="50">
        <f t="shared" si="156"/>
        <v>0</v>
      </c>
      <c r="M149" s="50">
        <f t="shared" si="156"/>
        <v>0</v>
      </c>
      <c r="N149" s="50">
        <f t="shared" si="156"/>
        <v>0</v>
      </c>
      <c r="O149" s="50">
        <f t="shared" si="156"/>
        <v>0</v>
      </c>
      <c r="P149" s="50">
        <f t="shared" si="156"/>
        <v>0</v>
      </c>
      <c r="Q149" s="50">
        <f t="shared" si="156"/>
        <v>0</v>
      </c>
      <c r="R149" s="51">
        <f t="shared" ref="R149:R153" si="157">SUM(F149:Q149)</f>
        <v>0</v>
      </c>
    </row>
    <row r="150" spans="1:20" s="13" customFormat="1" ht="13.5" customHeight="1" thickBot="1" x14ac:dyDescent="0.2">
      <c r="A150" s="71"/>
      <c r="B150" s="74"/>
      <c r="C150" s="80" t="s">
        <v>11</v>
      </c>
      <c r="D150" s="26" t="s">
        <v>20</v>
      </c>
      <c r="E150" s="25"/>
      <c r="F150" s="67" t="s">
        <v>37</v>
      </c>
      <c r="G150" s="67" t="s">
        <v>37</v>
      </c>
      <c r="H150" s="67" t="s">
        <v>37</v>
      </c>
      <c r="I150" s="52">
        <f>$E150*I147</f>
        <v>0</v>
      </c>
      <c r="J150" s="52">
        <f t="shared" ref="J150:K150" si="158">$E150*J147</f>
        <v>0</v>
      </c>
      <c r="K150" s="52">
        <f t="shared" si="158"/>
        <v>0</v>
      </c>
      <c r="L150" s="67" t="s">
        <v>37</v>
      </c>
      <c r="M150" s="67" t="s">
        <v>37</v>
      </c>
      <c r="N150" s="67" t="s">
        <v>37</v>
      </c>
      <c r="O150" s="67" t="s">
        <v>37</v>
      </c>
      <c r="P150" s="67" t="s">
        <v>37</v>
      </c>
      <c r="Q150" s="67" t="s">
        <v>37</v>
      </c>
      <c r="R150" s="51">
        <f t="shared" si="157"/>
        <v>0</v>
      </c>
    </row>
    <row r="151" spans="1:20" s="13" customFormat="1" ht="13.5" customHeight="1" thickBot="1" x14ac:dyDescent="0.2">
      <c r="A151" s="71"/>
      <c r="B151" s="74"/>
      <c r="C151" s="80"/>
      <c r="D151" s="26" t="s">
        <v>21</v>
      </c>
      <c r="E151" s="25"/>
      <c r="F151" s="52">
        <f>$E151*F147</f>
        <v>0</v>
      </c>
      <c r="G151" s="52">
        <f t="shared" ref="G151:H151" si="159">$E151*G147</f>
        <v>0</v>
      </c>
      <c r="H151" s="52">
        <f t="shared" si="159"/>
        <v>0</v>
      </c>
      <c r="I151" s="67" t="s">
        <v>51</v>
      </c>
      <c r="J151" s="67" t="s">
        <v>51</v>
      </c>
      <c r="K151" s="67" t="s">
        <v>51</v>
      </c>
      <c r="L151" s="52">
        <f>$E151*L147</f>
        <v>0</v>
      </c>
      <c r="M151" s="52">
        <f t="shared" ref="M151:Q151" si="160">$E151*M147</f>
        <v>0</v>
      </c>
      <c r="N151" s="52">
        <f t="shared" si="160"/>
        <v>0</v>
      </c>
      <c r="O151" s="52">
        <f t="shared" si="160"/>
        <v>0</v>
      </c>
      <c r="P151" s="52">
        <f t="shared" si="160"/>
        <v>0</v>
      </c>
      <c r="Q151" s="52">
        <f t="shared" si="160"/>
        <v>0</v>
      </c>
      <c r="R151" s="51">
        <f t="shared" si="157"/>
        <v>0</v>
      </c>
    </row>
    <row r="152" spans="1:20" s="13" customFormat="1" ht="13.5" customHeight="1" x14ac:dyDescent="0.15">
      <c r="A152" s="71"/>
      <c r="B152" s="74"/>
      <c r="C152" s="81" t="s">
        <v>23</v>
      </c>
      <c r="D152" s="82"/>
      <c r="E152" s="27">
        <v>-3.23</v>
      </c>
      <c r="F152" s="53">
        <f>$E152*F147</f>
        <v>-19987.240000000002</v>
      </c>
      <c r="G152" s="53">
        <f t="shared" ref="G152:Q152" si="161">$E152*G147</f>
        <v>-18863.2</v>
      </c>
      <c r="H152" s="53">
        <f t="shared" si="161"/>
        <v>-22542.17</v>
      </c>
      <c r="I152" s="53">
        <f t="shared" si="161"/>
        <v>-25174.62</v>
      </c>
      <c r="J152" s="53">
        <f t="shared" si="161"/>
        <v>-24709.5</v>
      </c>
      <c r="K152" s="53">
        <f t="shared" si="161"/>
        <v>-21463.35</v>
      </c>
      <c r="L152" s="53">
        <f t="shared" si="161"/>
        <v>-21521.49</v>
      </c>
      <c r="M152" s="53">
        <f t="shared" si="161"/>
        <v>-21634.54</v>
      </c>
      <c r="N152" s="53">
        <f t="shared" si="161"/>
        <v>-22161.03</v>
      </c>
      <c r="O152" s="53">
        <f t="shared" si="161"/>
        <v>-22183.64</v>
      </c>
      <c r="P152" s="53">
        <f t="shared" si="161"/>
        <v>-32077.13</v>
      </c>
      <c r="Q152" s="53">
        <f t="shared" si="161"/>
        <v>-26657.19</v>
      </c>
      <c r="R152" s="54">
        <f t="shared" si="157"/>
        <v>-278975.09999999998</v>
      </c>
    </row>
    <row r="153" spans="1:20" s="13" customFormat="1" ht="13.5" customHeight="1" x14ac:dyDescent="0.15">
      <c r="A153" s="71"/>
      <c r="B153" s="74"/>
      <c r="C153" s="83" t="s">
        <v>32</v>
      </c>
      <c r="D153" s="84"/>
      <c r="E153" s="28">
        <v>3.36</v>
      </c>
      <c r="F153" s="55">
        <f>INT($E153*F147)</f>
        <v>20791</v>
      </c>
      <c r="G153" s="55">
        <f t="shared" ref="G153:Q153" si="162">INT($E153*G147)</f>
        <v>19622</v>
      </c>
      <c r="H153" s="55">
        <f t="shared" si="162"/>
        <v>23449</v>
      </c>
      <c r="I153" s="55">
        <f t="shared" si="162"/>
        <v>26187</v>
      </c>
      <c r="J153" s="55">
        <f t="shared" si="162"/>
        <v>25704</v>
      </c>
      <c r="K153" s="55">
        <f t="shared" si="162"/>
        <v>22327</v>
      </c>
      <c r="L153" s="55">
        <f t="shared" si="162"/>
        <v>22387</v>
      </c>
      <c r="M153" s="55">
        <f t="shared" si="162"/>
        <v>22505</v>
      </c>
      <c r="N153" s="55">
        <f t="shared" si="162"/>
        <v>23052</v>
      </c>
      <c r="O153" s="55">
        <f t="shared" si="162"/>
        <v>23076</v>
      </c>
      <c r="P153" s="55">
        <f t="shared" si="162"/>
        <v>33368</v>
      </c>
      <c r="Q153" s="55">
        <f t="shared" si="162"/>
        <v>27730</v>
      </c>
      <c r="R153" s="49">
        <f t="shared" si="157"/>
        <v>290198</v>
      </c>
    </row>
    <row r="154" spans="1:20" s="13" customFormat="1" ht="13.5" customHeight="1" x14ac:dyDescent="0.15">
      <c r="A154" s="72"/>
      <c r="B154" s="75"/>
      <c r="C154" s="85" t="s">
        <v>12</v>
      </c>
      <c r="D154" s="86"/>
      <c r="E154" s="87"/>
      <c r="F154" s="56">
        <f>INT(SUM(F148:F153))</f>
        <v>803</v>
      </c>
      <c r="G154" s="56">
        <f>INT(SUM(G148:G153))</f>
        <v>758</v>
      </c>
      <c r="H154" s="56">
        <f t="shared" ref="H154:P154" si="163">INT(SUM(H148:H153))</f>
        <v>906</v>
      </c>
      <c r="I154" s="56">
        <f t="shared" si="163"/>
        <v>1012</v>
      </c>
      <c r="J154" s="56">
        <f t="shared" si="163"/>
        <v>994</v>
      </c>
      <c r="K154" s="56">
        <f t="shared" si="163"/>
        <v>863</v>
      </c>
      <c r="L154" s="56">
        <f t="shared" si="163"/>
        <v>865</v>
      </c>
      <c r="M154" s="56">
        <f t="shared" si="163"/>
        <v>870</v>
      </c>
      <c r="N154" s="56">
        <f t="shared" si="163"/>
        <v>890</v>
      </c>
      <c r="O154" s="56">
        <f t="shared" si="163"/>
        <v>892</v>
      </c>
      <c r="P154" s="56">
        <f t="shared" si="163"/>
        <v>1290</v>
      </c>
      <c r="Q154" s="56">
        <f>INT(SUM(Q148:Q153))</f>
        <v>1072</v>
      </c>
      <c r="R154" s="56">
        <f>SUM(F154:Q154)</f>
        <v>11215</v>
      </c>
      <c r="T154" s="69">
        <f t="shared" ref="T154" si="164">R154</f>
        <v>11215</v>
      </c>
    </row>
    <row r="155" spans="1:20" s="13" customFormat="1" ht="13.5" customHeight="1" x14ac:dyDescent="0.15">
      <c r="A155" s="70">
        <v>17</v>
      </c>
      <c r="B155" s="73" t="s">
        <v>69</v>
      </c>
      <c r="C155" s="76" t="s">
        <v>6</v>
      </c>
      <c r="D155" s="77"/>
      <c r="E155" s="78"/>
      <c r="F155" s="47">
        <v>91</v>
      </c>
      <c r="G155" s="47">
        <v>91</v>
      </c>
      <c r="H155" s="47">
        <v>91</v>
      </c>
      <c r="I155" s="47">
        <v>91</v>
      </c>
      <c r="J155" s="47">
        <v>91</v>
      </c>
      <c r="K155" s="47">
        <v>87</v>
      </c>
      <c r="L155" s="47">
        <v>91</v>
      </c>
      <c r="M155" s="47">
        <v>91</v>
      </c>
      <c r="N155" s="47">
        <v>91</v>
      </c>
      <c r="O155" s="47">
        <v>91</v>
      </c>
      <c r="P155" s="47">
        <v>91</v>
      </c>
      <c r="Q155" s="47">
        <v>91</v>
      </c>
      <c r="R155" s="48" t="s">
        <v>7</v>
      </c>
    </row>
    <row r="156" spans="1:20" s="13" customFormat="1" ht="14.25" customHeight="1" thickBot="1" x14ac:dyDescent="0.2">
      <c r="A156" s="71"/>
      <c r="B156" s="74"/>
      <c r="C156" s="23" t="s">
        <v>22</v>
      </c>
      <c r="D156" s="79" t="s">
        <v>9</v>
      </c>
      <c r="E156" s="79"/>
      <c r="F156" s="68">
        <v>7163</v>
      </c>
      <c r="G156" s="68">
        <v>6433</v>
      </c>
      <c r="H156" s="68">
        <v>7673</v>
      </c>
      <c r="I156" s="68">
        <v>10185</v>
      </c>
      <c r="J156" s="68">
        <v>10357</v>
      </c>
      <c r="K156" s="68">
        <v>6548</v>
      </c>
      <c r="L156" s="68">
        <v>8929</v>
      </c>
      <c r="M156" s="68">
        <v>6786</v>
      </c>
      <c r="N156" s="68">
        <v>6578</v>
      </c>
      <c r="O156" s="68">
        <v>7237</v>
      </c>
      <c r="P156" s="68">
        <v>10487</v>
      </c>
      <c r="Q156" s="68">
        <v>9092</v>
      </c>
      <c r="R156" s="49">
        <f>SUM(F156:Q156)</f>
        <v>97468</v>
      </c>
    </row>
    <row r="157" spans="1:20" s="13" customFormat="1" ht="13.5" customHeight="1" thickBot="1" x14ac:dyDescent="0.2">
      <c r="A157" s="71"/>
      <c r="B157" s="74"/>
      <c r="C157" s="80" t="s">
        <v>8</v>
      </c>
      <c r="D157" s="24" t="s">
        <v>9</v>
      </c>
      <c r="E157" s="25"/>
      <c r="F157" s="50">
        <f>$E157*F155*(185-100)/100</f>
        <v>0</v>
      </c>
      <c r="G157" s="50">
        <f t="shared" ref="G157:Q157" si="165">$E157*G155*(185-100)/100</f>
        <v>0</v>
      </c>
      <c r="H157" s="50">
        <f t="shared" si="165"/>
        <v>0</v>
      </c>
      <c r="I157" s="50">
        <f t="shared" si="165"/>
        <v>0</v>
      </c>
      <c r="J157" s="50">
        <f t="shared" si="165"/>
        <v>0</v>
      </c>
      <c r="K157" s="50">
        <f t="shared" si="165"/>
        <v>0</v>
      </c>
      <c r="L157" s="50">
        <f t="shared" si="165"/>
        <v>0</v>
      </c>
      <c r="M157" s="50">
        <f t="shared" si="165"/>
        <v>0</v>
      </c>
      <c r="N157" s="50">
        <f t="shared" si="165"/>
        <v>0</v>
      </c>
      <c r="O157" s="50">
        <f t="shared" si="165"/>
        <v>0</v>
      </c>
      <c r="P157" s="50">
        <f t="shared" si="165"/>
        <v>0</v>
      </c>
      <c r="Q157" s="50">
        <f t="shared" si="165"/>
        <v>0</v>
      </c>
      <c r="R157" s="51">
        <f>SUM(F157:Q157)</f>
        <v>0</v>
      </c>
    </row>
    <row r="158" spans="1:20" s="13" customFormat="1" ht="13.5" customHeight="1" thickBot="1" x14ac:dyDescent="0.2">
      <c r="A158" s="71"/>
      <c r="B158" s="74"/>
      <c r="C158" s="80"/>
      <c r="D158" s="26" t="s">
        <v>10</v>
      </c>
      <c r="E158" s="25"/>
      <c r="F158" s="50">
        <f>$E158*F155</f>
        <v>0</v>
      </c>
      <c r="G158" s="50">
        <f t="shared" ref="G158:Q158" si="166">$E158*G155</f>
        <v>0</v>
      </c>
      <c r="H158" s="50">
        <f t="shared" si="166"/>
        <v>0</v>
      </c>
      <c r="I158" s="50">
        <f t="shared" si="166"/>
        <v>0</v>
      </c>
      <c r="J158" s="50">
        <f t="shared" si="166"/>
        <v>0</v>
      </c>
      <c r="K158" s="50">
        <f t="shared" si="166"/>
        <v>0</v>
      </c>
      <c r="L158" s="50">
        <f t="shared" si="166"/>
        <v>0</v>
      </c>
      <c r="M158" s="50">
        <f t="shared" si="166"/>
        <v>0</v>
      </c>
      <c r="N158" s="50">
        <f t="shared" si="166"/>
        <v>0</v>
      </c>
      <c r="O158" s="50">
        <f t="shared" si="166"/>
        <v>0</v>
      </c>
      <c r="P158" s="50">
        <f t="shared" si="166"/>
        <v>0</v>
      </c>
      <c r="Q158" s="50">
        <f t="shared" si="166"/>
        <v>0</v>
      </c>
      <c r="R158" s="51">
        <f t="shared" ref="R158:R162" si="167">SUM(F158:Q158)</f>
        <v>0</v>
      </c>
    </row>
    <row r="159" spans="1:20" s="13" customFormat="1" ht="13.5" customHeight="1" thickBot="1" x14ac:dyDescent="0.2">
      <c r="A159" s="71"/>
      <c r="B159" s="74"/>
      <c r="C159" s="80" t="s">
        <v>11</v>
      </c>
      <c r="D159" s="26" t="s">
        <v>20</v>
      </c>
      <c r="E159" s="25"/>
      <c r="F159" s="67" t="s">
        <v>37</v>
      </c>
      <c r="G159" s="67" t="s">
        <v>37</v>
      </c>
      <c r="H159" s="67" t="s">
        <v>37</v>
      </c>
      <c r="I159" s="52">
        <f>$E159*I156</f>
        <v>0</v>
      </c>
      <c r="J159" s="52">
        <f t="shared" ref="J159:K159" si="168">$E159*J156</f>
        <v>0</v>
      </c>
      <c r="K159" s="52">
        <f t="shared" si="168"/>
        <v>0</v>
      </c>
      <c r="L159" s="67" t="s">
        <v>37</v>
      </c>
      <c r="M159" s="67" t="s">
        <v>37</v>
      </c>
      <c r="N159" s="67" t="s">
        <v>37</v>
      </c>
      <c r="O159" s="67" t="s">
        <v>37</v>
      </c>
      <c r="P159" s="67" t="s">
        <v>37</v>
      </c>
      <c r="Q159" s="67" t="s">
        <v>37</v>
      </c>
      <c r="R159" s="51">
        <f t="shared" si="167"/>
        <v>0</v>
      </c>
    </row>
    <row r="160" spans="1:20" s="13" customFormat="1" ht="13.5" customHeight="1" thickBot="1" x14ac:dyDescent="0.2">
      <c r="A160" s="71"/>
      <c r="B160" s="74"/>
      <c r="C160" s="80"/>
      <c r="D160" s="26" t="s">
        <v>21</v>
      </c>
      <c r="E160" s="25"/>
      <c r="F160" s="52">
        <f>$E160*F156</f>
        <v>0</v>
      </c>
      <c r="G160" s="52">
        <f t="shared" ref="G160:H160" si="169">$E160*G156</f>
        <v>0</v>
      </c>
      <c r="H160" s="52">
        <f t="shared" si="169"/>
        <v>0</v>
      </c>
      <c r="I160" s="67" t="s">
        <v>51</v>
      </c>
      <c r="J160" s="67" t="s">
        <v>51</v>
      </c>
      <c r="K160" s="67" t="s">
        <v>51</v>
      </c>
      <c r="L160" s="52">
        <f>$E160*L156</f>
        <v>0</v>
      </c>
      <c r="M160" s="52">
        <f t="shared" ref="M160:Q160" si="170">$E160*M156</f>
        <v>0</v>
      </c>
      <c r="N160" s="52">
        <f t="shared" si="170"/>
        <v>0</v>
      </c>
      <c r="O160" s="52">
        <f t="shared" si="170"/>
        <v>0</v>
      </c>
      <c r="P160" s="52">
        <f t="shared" si="170"/>
        <v>0</v>
      </c>
      <c r="Q160" s="52">
        <f t="shared" si="170"/>
        <v>0</v>
      </c>
      <c r="R160" s="51">
        <f t="shared" si="167"/>
        <v>0</v>
      </c>
    </row>
    <row r="161" spans="1:20" s="13" customFormat="1" ht="13.5" customHeight="1" x14ac:dyDescent="0.15">
      <c r="A161" s="71"/>
      <c r="B161" s="74"/>
      <c r="C161" s="81" t="s">
        <v>23</v>
      </c>
      <c r="D161" s="82"/>
      <c r="E161" s="27">
        <v>-3.23</v>
      </c>
      <c r="F161" s="53">
        <f>$E161*F156</f>
        <v>-23136.49</v>
      </c>
      <c r="G161" s="53">
        <f t="shared" ref="G161:Q161" si="171">$E161*G156</f>
        <v>-20778.59</v>
      </c>
      <c r="H161" s="53">
        <f t="shared" si="171"/>
        <v>-24783.79</v>
      </c>
      <c r="I161" s="53">
        <f t="shared" si="171"/>
        <v>-32897.550000000003</v>
      </c>
      <c r="J161" s="53">
        <f t="shared" si="171"/>
        <v>-33453.11</v>
      </c>
      <c r="K161" s="53">
        <f t="shared" si="171"/>
        <v>-21150.04</v>
      </c>
      <c r="L161" s="53">
        <f t="shared" si="171"/>
        <v>-28840.67</v>
      </c>
      <c r="M161" s="53">
        <f t="shared" si="171"/>
        <v>-21918.78</v>
      </c>
      <c r="N161" s="53">
        <f t="shared" si="171"/>
        <v>-21246.94</v>
      </c>
      <c r="O161" s="53">
        <f t="shared" si="171"/>
        <v>-23375.51</v>
      </c>
      <c r="P161" s="53">
        <f t="shared" si="171"/>
        <v>-33873.01</v>
      </c>
      <c r="Q161" s="53">
        <f t="shared" si="171"/>
        <v>-29367.16</v>
      </c>
      <c r="R161" s="54">
        <f t="shared" si="167"/>
        <v>-314821.63999999996</v>
      </c>
    </row>
    <row r="162" spans="1:20" s="13" customFormat="1" ht="13.5" customHeight="1" x14ac:dyDescent="0.15">
      <c r="A162" s="71"/>
      <c r="B162" s="74"/>
      <c r="C162" s="83" t="s">
        <v>32</v>
      </c>
      <c r="D162" s="84"/>
      <c r="E162" s="28">
        <v>3.36</v>
      </c>
      <c r="F162" s="55">
        <f>INT($E162*F156)</f>
        <v>24067</v>
      </c>
      <c r="G162" s="55">
        <f t="shared" ref="G162:Q162" si="172">INT($E162*G156)</f>
        <v>21614</v>
      </c>
      <c r="H162" s="55">
        <f t="shared" si="172"/>
        <v>25781</v>
      </c>
      <c r="I162" s="55">
        <f t="shared" si="172"/>
        <v>34221</v>
      </c>
      <c r="J162" s="55">
        <f t="shared" si="172"/>
        <v>34799</v>
      </c>
      <c r="K162" s="55">
        <f t="shared" si="172"/>
        <v>22001</v>
      </c>
      <c r="L162" s="55">
        <f t="shared" si="172"/>
        <v>30001</v>
      </c>
      <c r="M162" s="55">
        <f t="shared" si="172"/>
        <v>22800</v>
      </c>
      <c r="N162" s="55">
        <f t="shared" si="172"/>
        <v>22102</v>
      </c>
      <c r="O162" s="55">
        <f t="shared" si="172"/>
        <v>24316</v>
      </c>
      <c r="P162" s="55">
        <f t="shared" si="172"/>
        <v>35236</v>
      </c>
      <c r="Q162" s="55">
        <f t="shared" si="172"/>
        <v>30549</v>
      </c>
      <c r="R162" s="49">
        <f t="shared" si="167"/>
        <v>327487</v>
      </c>
    </row>
    <row r="163" spans="1:20" s="13" customFormat="1" ht="13.5" customHeight="1" x14ac:dyDescent="0.15">
      <c r="A163" s="72"/>
      <c r="B163" s="75"/>
      <c r="C163" s="85" t="s">
        <v>12</v>
      </c>
      <c r="D163" s="86"/>
      <c r="E163" s="87"/>
      <c r="F163" s="56">
        <f>INT(SUM(F157:F162))</f>
        <v>930</v>
      </c>
      <c r="G163" s="56">
        <f>INT(SUM(G157:G162))</f>
        <v>835</v>
      </c>
      <c r="H163" s="56">
        <f t="shared" ref="H163:P163" si="173">INT(SUM(H157:H162))</f>
        <v>997</v>
      </c>
      <c r="I163" s="56">
        <f t="shared" si="173"/>
        <v>1323</v>
      </c>
      <c r="J163" s="56">
        <f t="shared" si="173"/>
        <v>1345</v>
      </c>
      <c r="K163" s="56">
        <f t="shared" si="173"/>
        <v>850</v>
      </c>
      <c r="L163" s="56">
        <f t="shared" si="173"/>
        <v>1160</v>
      </c>
      <c r="M163" s="56">
        <f t="shared" si="173"/>
        <v>881</v>
      </c>
      <c r="N163" s="56">
        <f t="shared" si="173"/>
        <v>855</v>
      </c>
      <c r="O163" s="56">
        <f t="shared" si="173"/>
        <v>940</v>
      </c>
      <c r="P163" s="56">
        <f t="shared" si="173"/>
        <v>1362</v>
      </c>
      <c r="Q163" s="56">
        <f>INT(SUM(Q157:Q162))</f>
        <v>1181</v>
      </c>
      <c r="R163" s="56">
        <f>SUM(F163:Q163)</f>
        <v>12659</v>
      </c>
      <c r="T163" s="69">
        <f t="shared" ref="T163" si="174">R163</f>
        <v>12659</v>
      </c>
    </row>
    <row r="164" spans="1:20" s="13" customFormat="1" ht="13.5" customHeight="1" x14ac:dyDescent="0.15">
      <c r="A164" s="70">
        <v>18</v>
      </c>
      <c r="B164" s="73" t="s">
        <v>70</v>
      </c>
      <c r="C164" s="76" t="s">
        <v>6</v>
      </c>
      <c r="D164" s="77"/>
      <c r="E164" s="78"/>
      <c r="F164" s="47">
        <v>76</v>
      </c>
      <c r="G164" s="47">
        <v>76</v>
      </c>
      <c r="H164" s="47">
        <v>76</v>
      </c>
      <c r="I164" s="47">
        <v>76</v>
      </c>
      <c r="J164" s="47">
        <v>76</v>
      </c>
      <c r="K164" s="47">
        <v>76</v>
      </c>
      <c r="L164" s="47">
        <v>73</v>
      </c>
      <c r="M164" s="47">
        <v>73</v>
      </c>
      <c r="N164" s="47">
        <v>73</v>
      </c>
      <c r="O164" s="47">
        <v>73</v>
      </c>
      <c r="P164" s="47">
        <v>73</v>
      </c>
      <c r="Q164" s="47">
        <v>76</v>
      </c>
      <c r="R164" s="48" t="s">
        <v>7</v>
      </c>
    </row>
    <row r="165" spans="1:20" s="13" customFormat="1" ht="14.25" customHeight="1" thickBot="1" x14ac:dyDescent="0.2">
      <c r="A165" s="71"/>
      <c r="B165" s="74"/>
      <c r="C165" s="23" t="s">
        <v>22</v>
      </c>
      <c r="D165" s="79" t="s">
        <v>9</v>
      </c>
      <c r="E165" s="79"/>
      <c r="F165" s="68">
        <v>7008</v>
      </c>
      <c r="G165" s="68">
        <v>7081</v>
      </c>
      <c r="H165" s="68">
        <v>8676</v>
      </c>
      <c r="I165" s="68">
        <v>10929</v>
      </c>
      <c r="J165" s="68">
        <v>9416</v>
      </c>
      <c r="K165" s="68">
        <v>5635</v>
      </c>
      <c r="L165" s="68">
        <v>9611</v>
      </c>
      <c r="M165" s="68">
        <v>7726</v>
      </c>
      <c r="N165" s="68">
        <v>7372</v>
      </c>
      <c r="O165" s="68">
        <v>7702</v>
      </c>
      <c r="P165" s="68">
        <v>10319</v>
      </c>
      <c r="Q165" s="68">
        <v>8636</v>
      </c>
      <c r="R165" s="49">
        <f>SUM(F165:Q165)</f>
        <v>100111</v>
      </c>
    </row>
    <row r="166" spans="1:20" s="13" customFormat="1" ht="13.5" customHeight="1" thickBot="1" x14ac:dyDescent="0.2">
      <c r="A166" s="71"/>
      <c r="B166" s="74"/>
      <c r="C166" s="80" t="s">
        <v>8</v>
      </c>
      <c r="D166" s="24" t="s">
        <v>9</v>
      </c>
      <c r="E166" s="25"/>
      <c r="F166" s="50">
        <f>$E166*F164*(185-100)/100</f>
        <v>0</v>
      </c>
      <c r="G166" s="50">
        <f t="shared" ref="G166:Q166" si="175">$E166*G164*(185-100)/100</f>
        <v>0</v>
      </c>
      <c r="H166" s="50">
        <f t="shared" si="175"/>
        <v>0</v>
      </c>
      <c r="I166" s="50">
        <f t="shared" si="175"/>
        <v>0</v>
      </c>
      <c r="J166" s="50">
        <f t="shared" si="175"/>
        <v>0</v>
      </c>
      <c r="K166" s="50">
        <f t="shared" si="175"/>
        <v>0</v>
      </c>
      <c r="L166" s="50">
        <f t="shared" si="175"/>
        <v>0</v>
      </c>
      <c r="M166" s="50">
        <f t="shared" si="175"/>
        <v>0</v>
      </c>
      <c r="N166" s="50">
        <f t="shared" si="175"/>
        <v>0</v>
      </c>
      <c r="O166" s="50">
        <f t="shared" si="175"/>
        <v>0</v>
      </c>
      <c r="P166" s="50">
        <f t="shared" si="175"/>
        <v>0</v>
      </c>
      <c r="Q166" s="50">
        <f t="shared" si="175"/>
        <v>0</v>
      </c>
      <c r="R166" s="51">
        <f>SUM(F166:Q166)</f>
        <v>0</v>
      </c>
    </row>
    <row r="167" spans="1:20" s="13" customFormat="1" ht="13.5" customHeight="1" thickBot="1" x14ac:dyDescent="0.2">
      <c r="A167" s="71"/>
      <c r="B167" s="74"/>
      <c r="C167" s="80"/>
      <c r="D167" s="26" t="s">
        <v>10</v>
      </c>
      <c r="E167" s="25"/>
      <c r="F167" s="50">
        <f>$E167*F164</f>
        <v>0</v>
      </c>
      <c r="G167" s="50">
        <f t="shared" ref="G167:Q167" si="176">$E167*G164</f>
        <v>0</v>
      </c>
      <c r="H167" s="50">
        <f t="shared" si="176"/>
        <v>0</v>
      </c>
      <c r="I167" s="50">
        <f t="shared" si="176"/>
        <v>0</v>
      </c>
      <c r="J167" s="50">
        <f t="shared" si="176"/>
        <v>0</v>
      </c>
      <c r="K167" s="50">
        <f t="shared" si="176"/>
        <v>0</v>
      </c>
      <c r="L167" s="50">
        <f t="shared" si="176"/>
        <v>0</v>
      </c>
      <c r="M167" s="50">
        <f t="shared" si="176"/>
        <v>0</v>
      </c>
      <c r="N167" s="50">
        <f t="shared" si="176"/>
        <v>0</v>
      </c>
      <c r="O167" s="50">
        <f t="shared" si="176"/>
        <v>0</v>
      </c>
      <c r="P167" s="50">
        <f t="shared" si="176"/>
        <v>0</v>
      </c>
      <c r="Q167" s="50">
        <f t="shared" si="176"/>
        <v>0</v>
      </c>
      <c r="R167" s="51">
        <f t="shared" ref="R167:R171" si="177">SUM(F167:Q167)</f>
        <v>0</v>
      </c>
    </row>
    <row r="168" spans="1:20" s="13" customFormat="1" ht="13.5" customHeight="1" thickBot="1" x14ac:dyDescent="0.2">
      <c r="A168" s="71"/>
      <c r="B168" s="74"/>
      <c r="C168" s="80" t="s">
        <v>11</v>
      </c>
      <c r="D168" s="26" t="s">
        <v>20</v>
      </c>
      <c r="E168" s="25"/>
      <c r="F168" s="67" t="s">
        <v>37</v>
      </c>
      <c r="G168" s="67" t="s">
        <v>37</v>
      </c>
      <c r="H168" s="67" t="s">
        <v>37</v>
      </c>
      <c r="I168" s="52">
        <f>$E168*I165</f>
        <v>0</v>
      </c>
      <c r="J168" s="52">
        <f t="shared" ref="J168:K168" si="178">$E168*J165</f>
        <v>0</v>
      </c>
      <c r="K168" s="52">
        <f t="shared" si="178"/>
        <v>0</v>
      </c>
      <c r="L168" s="67" t="s">
        <v>37</v>
      </c>
      <c r="M168" s="67" t="s">
        <v>37</v>
      </c>
      <c r="N168" s="67" t="s">
        <v>37</v>
      </c>
      <c r="O168" s="67" t="s">
        <v>37</v>
      </c>
      <c r="P168" s="67" t="s">
        <v>37</v>
      </c>
      <c r="Q168" s="67" t="s">
        <v>37</v>
      </c>
      <c r="R168" s="51">
        <f t="shared" si="177"/>
        <v>0</v>
      </c>
    </row>
    <row r="169" spans="1:20" s="13" customFormat="1" ht="13.5" customHeight="1" thickBot="1" x14ac:dyDescent="0.2">
      <c r="A169" s="71"/>
      <c r="B169" s="74"/>
      <c r="C169" s="80"/>
      <c r="D169" s="26" t="s">
        <v>21</v>
      </c>
      <c r="E169" s="25"/>
      <c r="F169" s="52">
        <f>$E169*F165</f>
        <v>0</v>
      </c>
      <c r="G169" s="52">
        <f t="shared" ref="G169:H169" si="179">$E169*G165</f>
        <v>0</v>
      </c>
      <c r="H169" s="52">
        <f t="shared" si="179"/>
        <v>0</v>
      </c>
      <c r="I169" s="67" t="s">
        <v>51</v>
      </c>
      <c r="J169" s="67" t="s">
        <v>51</v>
      </c>
      <c r="K169" s="67" t="s">
        <v>51</v>
      </c>
      <c r="L169" s="52">
        <f>$E169*L165</f>
        <v>0</v>
      </c>
      <c r="M169" s="52">
        <f t="shared" ref="M169:Q169" si="180">$E169*M165</f>
        <v>0</v>
      </c>
      <c r="N169" s="52">
        <f t="shared" si="180"/>
        <v>0</v>
      </c>
      <c r="O169" s="52">
        <f t="shared" si="180"/>
        <v>0</v>
      </c>
      <c r="P169" s="52">
        <f t="shared" si="180"/>
        <v>0</v>
      </c>
      <c r="Q169" s="52">
        <f t="shared" si="180"/>
        <v>0</v>
      </c>
      <c r="R169" s="51">
        <f t="shared" si="177"/>
        <v>0</v>
      </c>
    </row>
    <row r="170" spans="1:20" s="13" customFormat="1" ht="13.5" customHeight="1" x14ac:dyDescent="0.15">
      <c r="A170" s="71"/>
      <c r="B170" s="74"/>
      <c r="C170" s="81" t="s">
        <v>23</v>
      </c>
      <c r="D170" s="82"/>
      <c r="E170" s="27">
        <v>-3.23</v>
      </c>
      <c r="F170" s="53">
        <f>$E170*F165</f>
        <v>-22635.84</v>
      </c>
      <c r="G170" s="53">
        <f t="shared" ref="G170:Q170" si="181">$E170*G165</f>
        <v>-22871.63</v>
      </c>
      <c r="H170" s="53">
        <f t="shared" si="181"/>
        <v>-28023.48</v>
      </c>
      <c r="I170" s="53">
        <f t="shared" si="181"/>
        <v>-35300.67</v>
      </c>
      <c r="J170" s="53">
        <f t="shared" si="181"/>
        <v>-30413.68</v>
      </c>
      <c r="K170" s="53">
        <f t="shared" si="181"/>
        <v>-18201.05</v>
      </c>
      <c r="L170" s="53">
        <f t="shared" si="181"/>
        <v>-31043.53</v>
      </c>
      <c r="M170" s="53">
        <f t="shared" si="181"/>
        <v>-24954.98</v>
      </c>
      <c r="N170" s="53">
        <f t="shared" si="181"/>
        <v>-23811.56</v>
      </c>
      <c r="O170" s="53">
        <f t="shared" si="181"/>
        <v>-24877.46</v>
      </c>
      <c r="P170" s="53">
        <f t="shared" si="181"/>
        <v>-33330.370000000003</v>
      </c>
      <c r="Q170" s="53">
        <f t="shared" si="181"/>
        <v>-27894.28</v>
      </c>
      <c r="R170" s="54">
        <f t="shared" si="177"/>
        <v>-323358.53000000003</v>
      </c>
    </row>
    <row r="171" spans="1:20" s="13" customFormat="1" ht="13.5" customHeight="1" x14ac:dyDescent="0.15">
      <c r="A171" s="71"/>
      <c r="B171" s="74"/>
      <c r="C171" s="83" t="s">
        <v>32</v>
      </c>
      <c r="D171" s="84"/>
      <c r="E171" s="28">
        <v>3.36</v>
      </c>
      <c r="F171" s="55">
        <f>INT($E171*F165)</f>
        <v>23546</v>
      </c>
      <c r="G171" s="55">
        <f t="shared" ref="G171:Q171" si="182">INT($E171*G165)</f>
        <v>23792</v>
      </c>
      <c r="H171" s="55">
        <f t="shared" si="182"/>
        <v>29151</v>
      </c>
      <c r="I171" s="55">
        <f t="shared" si="182"/>
        <v>36721</v>
      </c>
      <c r="J171" s="55">
        <f t="shared" si="182"/>
        <v>31637</v>
      </c>
      <c r="K171" s="55">
        <f t="shared" si="182"/>
        <v>18933</v>
      </c>
      <c r="L171" s="55">
        <f t="shared" si="182"/>
        <v>32292</v>
      </c>
      <c r="M171" s="55">
        <f t="shared" si="182"/>
        <v>25959</v>
      </c>
      <c r="N171" s="55">
        <f t="shared" si="182"/>
        <v>24769</v>
      </c>
      <c r="O171" s="55">
        <f t="shared" si="182"/>
        <v>25878</v>
      </c>
      <c r="P171" s="55">
        <f t="shared" si="182"/>
        <v>34671</v>
      </c>
      <c r="Q171" s="55">
        <f t="shared" si="182"/>
        <v>29016</v>
      </c>
      <c r="R171" s="49">
        <f t="shared" si="177"/>
        <v>336365</v>
      </c>
    </row>
    <row r="172" spans="1:20" s="13" customFormat="1" ht="13.5" customHeight="1" x14ac:dyDescent="0.15">
      <c r="A172" s="72"/>
      <c r="B172" s="75"/>
      <c r="C172" s="85" t="s">
        <v>12</v>
      </c>
      <c r="D172" s="86"/>
      <c r="E172" s="87"/>
      <c r="F172" s="56">
        <f>INT(SUM(F166:F171))</f>
        <v>910</v>
      </c>
      <c r="G172" s="56">
        <f>INT(SUM(G166:G171))</f>
        <v>920</v>
      </c>
      <c r="H172" s="56">
        <f t="shared" ref="H172:P172" si="183">INT(SUM(H166:H171))</f>
        <v>1127</v>
      </c>
      <c r="I172" s="56">
        <f t="shared" si="183"/>
        <v>1420</v>
      </c>
      <c r="J172" s="56">
        <f t="shared" si="183"/>
        <v>1223</v>
      </c>
      <c r="K172" s="56">
        <f t="shared" si="183"/>
        <v>731</v>
      </c>
      <c r="L172" s="56">
        <f t="shared" si="183"/>
        <v>1248</v>
      </c>
      <c r="M172" s="56">
        <f t="shared" si="183"/>
        <v>1004</v>
      </c>
      <c r="N172" s="56">
        <f t="shared" si="183"/>
        <v>957</v>
      </c>
      <c r="O172" s="56">
        <f t="shared" si="183"/>
        <v>1000</v>
      </c>
      <c r="P172" s="56">
        <f t="shared" si="183"/>
        <v>1340</v>
      </c>
      <c r="Q172" s="56">
        <f>INT(SUM(Q166:Q171))</f>
        <v>1121</v>
      </c>
      <c r="R172" s="56">
        <f>SUM(F172:Q172)</f>
        <v>13001</v>
      </c>
      <c r="T172" s="69">
        <f t="shared" ref="T172" si="184">R172</f>
        <v>13001</v>
      </c>
    </row>
    <row r="173" spans="1:20" s="13" customFormat="1" ht="13.5" customHeight="1" x14ac:dyDescent="0.15">
      <c r="A173" s="70">
        <v>19</v>
      </c>
      <c r="B173" s="73" t="s">
        <v>71</v>
      </c>
      <c r="C173" s="76" t="s">
        <v>6</v>
      </c>
      <c r="D173" s="77"/>
      <c r="E173" s="78"/>
      <c r="F173" s="47">
        <v>83</v>
      </c>
      <c r="G173" s="47">
        <v>83</v>
      </c>
      <c r="H173" s="47">
        <v>83</v>
      </c>
      <c r="I173" s="47">
        <v>83</v>
      </c>
      <c r="J173" s="47">
        <v>83</v>
      </c>
      <c r="K173" s="47">
        <v>76</v>
      </c>
      <c r="L173" s="47">
        <v>83</v>
      </c>
      <c r="M173" s="47">
        <v>83</v>
      </c>
      <c r="N173" s="47">
        <v>83</v>
      </c>
      <c r="O173" s="47">
        <v>83</v>
      </c>
      <c r="P173" s="47">
        <v>83</v>
      </c>
      <c r="Q173" s="47">
        <v>83</v>
      </c>
      <c r="R173" s="48" t="s">
        <v>7</v>
      </c>
    </row>
    <row r="174" spans="1:20" s="13" customFormat="1" ht="14.25" customHeight="1" thickBot="1" x14ac:dyDescent="0.2">
      <c r="A174" s="71"/>
      <c r="B174" s="74"/>
      <c r="C174" s="23" t="s">
        <v>22</v>
      </c>
      <c r="D174" s="79" t="s">
        <v>9</v>
      </c>
      <c r="E174" s="79"/>
      <c r="F174" s="68">
        <v>8656</v>
      </c>
      <c r="G174" s="68">
        <v>8540</v>
      </c>
      <c r="H174" s="68">
        <v>11383</v>
      </c>
      <c r="I174" s="68">
        <v>13831</v>
      </c>
      <c r="J174" s="68">
        <v>7727</v>
      </c>
      <c r="K174" s="68">
        <v>9600</v>
      </c>
      <c r="L174" s="68">
        <v>9920</v>
      </c>
      <c r="M174" s="68">
        <v>9323</v>
      </c>
      <c r="N174" s="68">
        <v>9872</v>
      </c>
      <c r="O174" s="68">
        <v>9148</v>
      </c>
      <c r="P174" s="68">
        <v>12113</v>
      </c>
      <c r="Q174" s="68">
        <v>10091</v>
      </c>
      <c r="R174" s="49">
        <f>SUM(F174:Q174)</f>
        <v>120204</v>
      </c>
    </row>
    <row r="175" spans="1:20" s="13" customFormat="1" ht="13.5" customHeight="1" thickBot="1" x14ac:dyDescent="0.2">
      <c r="A175" s="71"/>
      <c r="B175" s="74"/>
      <c r="C175" s="80" t="s">
        <v>8</v>
      </c>
      <c r="D175" s="24" t="s">
        <v>9</v>
      </c>
      <c r="E175" s="25"/>
      <c r="F175" s="50">
        <f>$E175*F173*(185-100)/100</f>
        <v>0</v>
      </c>
      <c r="G175" s="50">
        <f t="shared" ref="G175:Q175" si="185">$E175*G173*(185-100)/100</f>
        <v>0</v>
      </c>
      <c r="H175" s="50">
        <f t="shared" si="185"/>
        <v>0</v>
      </c>
      <c r="I175" s="50">
        <f t="shared" si="185"/>
        <v>0</v>
      </c>
      <c r="J175" s="50">
        <f t="shared" si="185"/>
        <v>0</v>
      </c>
      <c r="K175" s="50">
        <f t="shared" si="185"/>
        <v>0</v>
      </c>
      <c r="L175" s="50">
        <f t="shared" si="185"/>
        <v>0</v>
      </c>
      <c r="M175" s="50">
        <f t="shared" si="185"/>
        <v>0</v>
      </c>
      <c r="N175" s="50">
        <f t="shared" si="185"/>
        <v>0</v>
      </c>
      <c r="O175" s="50">
        <f t="shared" si="185"/>
        <v>0</v>
      </c>
      <c r="P175" s="50">
        <f t="shared" si="185"/>
        <v>0</v>
      </c>
      <c r="Q175" s="50">
        <f t="shared" si="185"/>
        <v>0</v>
      </c>
      <c r="R175" s="51">
        <f>SUM(F175:Q175)</f>
        <v>0</v>
      </c>
    </row>
    <row r="176" spans="1:20" s="13" customFormat="1" ht="13.5" customHeight="1" thickBot="1" x14ac:dyDescent="0.2">
      <c r="A176" s="71"/>
      <c r="B176" s="74"/>
      <c r="C176" s="80"/>
      <c r="D176" s="26" t="s">
        <v>10</v>
      </c>
      <c r="E176" s="25"/>
      <c r="F176" s="50">
        <f>$E176*F173</f>
        <v>0</v>
      </c>
      <c r="G176" s="50">
        <f t="shared" ref="G176:Q176" si="186">$E176*G173</f>
        <v>0</v>
      </c>
      <c r="H176" s="50">
        <f t="shared" si="186"/>
        <v>0</v>
      </c>
      <c r="I176" s="50">
        <f t="shared" si="186"/>
        <v>0</v>
      </c>
      <c r="J176" s="50">
        <f t="shared" si="186"/>
        <v>0</v>
      </c>
      <c r="K176" s="50">
        <f t="shared" si="186"/>
        <v>0</v>
      </c>
      <c r="L176" s="50">
        <f t="shared" si="186"/>
        <v>0</v>
      </c>
      <c r="M176" s="50">
        <f t="shared" si="186"/>
        <v>0</v>
      </c>
      <c r="N176" s="50">
        <f t="shared" si="186"/>
        <v>0</v>
      </c>
      <c r="O176" s="50">
        <f t="shared" si="186"/>
        <v>0</v>
      </c>
      <c r="P176" s="50">
        <f t="shared" si="186"/>
        <v>0</v>
      </c>
      <c r="Q176" s="50">
        <f t="shared" si="186"/>
        <v>0</v>
      </c>
      <c r="R176" s="51">
        <f t="shared" ref="R176:R180" si="187">SUM(F176:Q176)</f>
        <v>0</v>
      </c>
    </row>
    <row r="177" spans="1:20" s="13" customFormat="1" ht="13.5" customHeight="1" thickBot="1" x14ac:dyDescent="0.2">
      <c r="A177" s="71"/>
      <c r="B177" s="74"/>
      <c r="C177" s="80" t="s">
        <v>11</v>
      </c>
      <c r="D177" s="26" t="s">
        <v>20</v>
      </c>
      <c r="E177" s="25"/>
      <c r="F177" s="67" t="s">
        <v>37</v>
      </c>
      <c r="G177" s="67" t="s">
        <v>37</v>
      </c>
      <c r="H177" s="67" t="s">
        <v>37</v>
      </c>
      <c r="I177" s="52">
        <f>$E177*I174</f>
        <v>0</v>
      </c>
      <c r="J177" s="52">
        <f t="shared" ref="J177:K177" si="188">$E177*J174</f>
        <v>0</v>
      </c>
      <c r="K177" s="52">
        <f t="shared" si="188"/>
        <v>0</v>
      </c>
      <c r="L177" s="67" t="s">
        <v>37</v>
      </c>
      <c r="M177" s="67" t="s">
        <v>37</v>
      </c>
      <c r="N177" s="67" t="s">
        <v>37</v>
      </c>
      <c r="O177" s="67" t="s">
        <v>37</v>
      </c>
      <c r="P177" s="67" t="s">
        <v>37</v>
      </c>
      <c r="Q177" s="67" t="s">
        <v>37</v>
      </c>
      <c r="R177" s="51">
        <f t="shared" si="187"/>
        <v>0</v>
      </c>
    </row>
    <row r="178" spans="1:20" s="13" customFormat="1" ht="13.5" customHeight="1" thickBot="1" x14ac:dyDescent="0.2">
      <c r="A178" s="71"/>
      <c r="B178" s="74"/>
      <c r="C178" s="80"/>
      <c r="D178" s="26" t="s">
        <v>21</v>
      </c>
      <c r="E178" s="25"/>
      <c r="F178" s="52">
        <f>$E178*F174</f>
        <v>0</v>
      </c>
      <c r="G178" s="52">
        <f t="shared" ref="G178:H178" si="189">$E178*G174</f>
        <v>0</v>
      </c>
      <c r="H178" s="52">
        <f t="shared" si="189"/>
        <v>0</v>
      </c>
      <c r="I178" s="67" t="s">
        <v>51</v>
      </c>
      <c r="J178" s="67" t="s">
        <v>51</v>
      </c>
      <c r="K178" s="67" t="s">
        <v>51</v>
      </c>
      <c r="L178" s="52">
        <f>$E178*L174</f>
        <v>0</v>
      </c>
      <c r="M178" s="52">
        <f t="shared" ref="M178:Q178" si="190">$E178*M174</f>
        <v>0</v>
      </c>
      <c r="N178" s="52">
        <f t="shared" si="190"/>
        <v>0</v>
      </c>
      <c r="O178" s="52">
        <f t="shared" si="190"/>
        <v>0</v>
      </c>
      <c r="P178" s="52">
        <f t="shared" si="190"/>
        <v>0</v>
      </c>
      <c r="Q178" s="52">
        <f t="shared" si="190"/>
        <v>0</v>
      </c>
      <c r="R178" s="51">
        <f t="shared" si="187"/>
        <v>0</v>
      </c>
    </row>
    <row r="179" spans="1:20" s="13" customFormat="1" ht="13.5" customHeight="1" x14ac:dyDescent="0.15">
      <c r="A179" s="71"/>
      <c r="B179" s="74"/>
      <c r="C179" s="81" t="s">
        <v>23</v>
      </c>
      <c r="D179" s="82"/>
      <c r="E179" s="27">
        <v>-3.23</v>
      </c>
      <c r="F179" s="53">
        <f>$E179*F174</f>
        <v>-27958.880000000001</v>
      </c>
      <c r="G179" s="53">
        <f t="shared" ref="G179:Q179" si="191">$E179*G174</f>
        <v>-27584.2</v>
      </c>
      <c r="H179" s="53">
        <f t="shared" si="191"/>
        <v>-36767.089999999997</v>
      </c>
      <c r="I179" s="53">
        <f t="shared" si="191"/>
        <v>-44674.13</v>
      </c>
      <c r="J179" s="53">
        <f t="shared" si="191"/>
        <v>-24958.21</v>
      </c>
      <c r="K179" s="53">
        <f t="shared" si="191"/>
        <v>-31008</v>
      </c>
      <c r="L179" s="53">
        <f t="shared" si="191"/>
        <v>-32041.599999999999</v>
      </c>
      <c r="M179" s="53">
        <f t="shared" si="191"/>
        <v>-30113.29</v>
      </c>
      <c r="N179" s="53">
        <f t="shared" si="191"/>
        <v>-31886.560000000001</v>
      </c>
      <c r="O179" s="53">
        <f t="shared" si="191"/>
        <v>-29548.04</v>
      </c>
      <c r="P179" s="53">
        <f t="shared" si="191"/>
        <v>-39124.99</v>
      </c>
      <c r="Q179" s="53">
        <f t="shared" si="191"/>
        <v>-32593.93</v>
      </c>
      <c r="R179" s="54">
        <f t="shared" si="187"/>
        <v>-388258.92</v>
      </c>
    </row>
    <row r="180" spans="1:20" s="13" customFormat="1" ht="13.5" customHeight="1" x14ac:dyDescent="0.15">
      <c r="A180" s="71"/>
      <c r="B180" s="74"/>
      <c r="C180" s="83" t="s">
        <v>32</v>
      </c>
      <c r="D180" s="84"/>
      <c r="E180" s="28">
        <v>3.36</v>
      </c>
      <c r="F180" s="55">
        <f>INT($E180*F174)</f>
        <v>29084</v>
      </c>
      <c r="G180" s="55">
        <f t="shared" ref="G180:Q180" si="192">INT($E180*G174)</f>
        <v>28694</v>
      </c>
      <c r="H180" s="55">
        <f t="shared" si="192"/>
        <v>38246</v>
      </c>
      <c r="I180" s="55">
        <f t="shared" si="192"/>
        <v>46472</v>
      </c>
      <c r="J180" s="55">
        <f t="shared" si="192"/>
        <v>25962</v>
      </c>
      <c r="K180" s="55">
        <f t="shared" si="192"/>
        <v>32256</v>
      </c>
      <c r="L180" s="55">
        <f t="shared" si="192"/>
        <v>33331</v>
      </c>
      <c r="M180" s="55">
        <f t="shared" si="192"/>
        <v>31325</v>
      </c>
      <c r="N180" s="55">
        <f t="shared" si="192"/>
        <v>33169</v>
      </c>
      <c r="O180" s="55">
        <f t="shared" si="192"/>
        <v>30737</v>
      </c>
      <c r="P180" s="55">
        <f t="shared" si="192"/>
        <v>40699</v>
      </c>
      <c r="Q180" s="55">
        <f t="shared" si="192"/>
        <v>33905</v>
      </c>
      <c r="R180" s="49">
        <f t="shared" si="187"/>
        <v>403880</v>
      </c>
    </row>
    <row r="181" spans="1:20" s="13" customFormat="1" ht="13.5" customHeight="1" x14ac:dyDescent="0.15">
      <c r="A181" s="72"/>
      <c r="B181" s="75"/>
      <c r="C181" s="85" t="s">
        <v>12</v>
      </c>
      <c r="D181" s="86"/>
      <c r="E181" s="87"/>
      <c r="F181" s="56">
        <f>INT(SUM(F175:F180))</f>
        <v>1125</v>
      </c>
      <c r="G181" s="56">
        <f>INT(SUM(G175:G180))</f>
        <v>1109</v>
      </c>
      <c r="H181" s="56">
        <f t="shared" ref="H181:P181" si="193">INT(SUM(H175:H180))</f>
        <v>1478</v>
      </c>
      <c r="I181" s="56">
        <f t="shared" si="193"/>
        <v>1797</v>
      </c>
      <c r="J181" s="56">
        <f t="shared" si="193"/>
        <v>1003</v>
      </c>
      <c r="K181" s="56">
        <f t="shared" si="193"/>
        <v>1248</v>
      </c>
      <c r="L181" s="56">
        <f t="shared" si="193"/>
        <v>1289</v>
      </c>
      <c r="M181" s="56">
        <f t="shared" si="193"/>
        <v>1211</v>
      </c>
      <c r="N181" s="56">
        <f t="shared" si="193"/>
        <v>1282</v>
      </c>
      <c r="O181" s="56">
        <f t="shared" si="193"/>
        <v>1188</v>
      </c>
      <c r="P181" s="56">
        <f t="shared" si="193"/>
        <v>1574</v>
      </c>
      <c r="Q181" s="56">
        <f>INT(SUM(Q175:Q180))</f>
        <v>1311</v>
      </c>
      <c r="R181" s="56">
        <f>SUM(F181:Q181)</f>
        <v>15615</v>
      </c>
      <c r="T181" s="69">
        <f t="shared" ref="T181" si="194">R181</f>
        <v>15615</v>
      </c>
    </row>
    <row r="182" spans="1:20" s="13" customFormat="1" ht="13.5" customHeight="1" x14ac:dyDescent="0.15">
      <c r="A182" s="70">
        <v>20</v>
      </c>
      <c r="B182" s="73" t="s">
        <v>72</v>
      </c>
      <c r="C182" s="76" t="s">
        <v>6</v>
      </c>
      <c r="D182" s="77"/>
      <c r="E182" s="78"/>
      <c r="F182" s="47">
        <v>95</v>
      </c>
      <c r="G182" s="47">
        <v>95</v>
      </c>
      <c r="H182" s="47">
        <v>95</v>
      </c>
      <c r="I182" s="47">
        <v>95</v>
      </c>
      <c r="J182" s="47">
        <v>93</v>
      </c>
      <c r="K182" s="47">
        <v>87</v>
      </c>
      <c r="L182" s="47">
        <v>95</v>
      </c>
      <c r="M182" s="47">
        <v>95</v>
      </c>
      <c r="N182" s="47">
        <v>95</v>
      </c>
      <c r="O182" s="47">
        <v>95</v>
      </c>
      <c r="P182" s="47">
        <v>95</v>
      </c>
      <c r="Q182" s="47">
        <v>95</v>
      </c>
      <c r="R182" s="48" t="s">
        <v>7</v>
      </c>
    </row>
    <row r="183" spans="1:20" s="13" customFormat="1" ht="14.25" customHeight="1" thickBot="1" x14ac:dyDescent="0.2">
      <c r="A183" s="71"/>
      <c r="B183" s="74"/>
      <c r="C183" s="23" t="s">
        <v>22</v>
      </c>
      <c r="D183" s="79" t="s">
        <v>9</v>
      </c>
      <c r="E183" s="79"/>
      <c r="F183" s="68">
        <v>11162</v>
      </c>
      <c r="G183" s="68">
        <v>11116</v>
      </c>
      <c r="H183" s="68">
        <v>14159</v>
      </c>
      <c r="I183" s="68">
        <v>16070</v>
      </c>
      <c r="J183" s="68">
        <v>11230</v>
      </c>
      <c r="K183" s="68">
        <v>9406</v>
      </c>
      <c r="L183" s="68">
        <v>13446</v>
      </c>
      <c r="M183" s="68">
        <v>12354</v>
      </c>
      <c r="N183" s="68">
        <v>11871</v>
      </c>
      <c r="O183" s="68">
        <v>11334</v>
      </c>
      <c r="P183" s="68">
        <v>15133</v>
      </c>
      <c r="Q183" s="68">
        <v>13823</v>
      </c>
      <c r="R183" s="49">
        <f>SUM(F183:Q183)</f>
        <v>151104</v>
      </c>
    </row>
    <row r="184" spans="1:20" s="13" customFormat="1" ht="13.5" customHeight="1" thickBot="1" x14ac:dyDescent="0.2">
      <c r="A184" s="71"/>
      <c r="B184" s="74"/>
      <c r="C184" s="80" t="s">
        <v>8</v>
      </c>
      <c r="D184" s="24" t="s">
        <v>9</v>
      </c>
      <c r="E184" s="25"/>
      <c r="F184" s="50">
        <f>$E184*F182*(185-100)/100</f>
        <v>0</v>
      </c>
      <c r="G184" s="50">
        <f t="shared" ref="G184:Q184" si="195">$E184*G182*(185-100)/100</f>
        <v>0</v>
      </c>
      <c r="H184" s="50">
        <f t="shared" si="195"/>
        <v>0</v>
      </c>
      <c r="I184" s="50">
        <f t="shared" si="195"/>
        <v>0</v>
      </c>
      <c r="J184" s="50">
        <f t="shared" si="195"/>
        <v>0</v>
      </c>
      <c r="K184" s="50">
        <f t="shared" si="195"/>
        <v>0</v>
      </c>
      <c r="L184" s="50">
        <f t="shared" si="195"/>
        <v>0</v>
      </c>
      <c r="M184" s="50">
        <f t="shared" si="195"/>
        <v>0</v>
      </c>
      <c r="N184" s="50">
        <f t="shared" si="195"/>
        <v>0</v>
      </c>
      <c r="O184" s="50">
        <f t="shared" si="195"/>
        <v>0</v>
      </c>
      <c r="P184" s="50">
        <f t="shared" si="195"/>
        <v>0</v>
      </c>
      <c r="Q184" s="50">
        <f t="shared" si="195"/>
        <v>0</v>
      </c>
      <c r="R184" s="51">
        <f>SUM(F184:Q184)</f>
        <v>0</v>
      </c>
    </row>
    <row r="185" spans="1:20" s="13" customFormat="1" ht="13.5" customHeight="1" thickBot="1" x14ac:dyDescent="0.2">
      <c r="A185" s="71"/>
      <c r="B185" s="74"/>
      <c r="C185" s="80"/>
      <c r="D185" s="26" t="s">
        <v>10</v>
      </c>
      <c r="E185" s="25"/>
      <c r="F185" s="50">
        <f>$E185*F182</f>
        <v>0</v>
      </c>
      <c r="G185" s="50">
        <f t="shared" ref="G185:Q185" si="196">$E185*G182</f>
        <v>0</v>
      </c>
      <c r="H185" s="50">
        <f t="shared" si="196"/>
        <v>0</v>
      </c>
      <c r="I185" s="50">
        <f t="shared" si="196"/>
        <v>0</v>
      </c>
      <c r="J185" s="50">
        <f t="shared" si="196"/>
        <v>0</v>
      </c>
      <c r="K185" s="50">
        <f t="shared" si="196"/>
        <v>0</v>
      </c>
      <c r="L185" s="50">
        <f t="shared" si="196"/>
        <v>0</v>
      </c>
      <c r="M185" s="50">
        <f t="shared" si="196"/>
        <v>0</v>
      </c>
      <c r="N185" s="50">
        <f t="shared" si="196"/>
        <v>0</v>
      </c>
      <c r="O185" s="50">
        <f t="shared" si="196"/>
        <v>0</v>
      </c>
      <c r="P185" s="50">
        <f t="shared" si="196"/>
        <v>0</v>
      </c>
      <c r="Q185" s="50">
        <f t="shared" si="196"/>
        <v>0</v>
      </c>
      <c r="R185" s="51">
        <f t="shared" ref="R185:R189" si="197">SUM(F185:Q185)</f>
        <v>0</v>
      </c>
    </row>
    <row r="186" spans="1:20" s="13" customFormat="1" ht="13.5" customHeight="1" thickBot="1" x14ac:dyDescent="0.2">
      <c r="A186" s="71"/>
      <c r="B186" s="74"/>
      <c r="C186" s="80" t="s">
        <v>11</v>
      </c>
      <c r="D186" s="26" t="s">
        <v>20</v>
      </c>
      <c r="E186" s="25"/>
      <c r="F186" s="67" t="s">
        <v>37</v>
      </c>
      <c r="G186" s="67" t="s">
        <v>37</v>
      </c>
      <c r="H186" s="67" t="s">
        <v>37</v>
      </c>
      <c r="I186" s="52">
        <f>$E186*I183</f>
        <v>0</v>
      </c>
      <c r="J186" s="52">
        <f t="shared" ref="J186:K186" si="198">$E186*J183</f>
        <v>0</v>
      </c>
      <c r="K186" s="52">
        <f t="shared" si="198"/>
        <v>0</v>
      </c>
      <c r="L186" s="67" t="s">
        <v>37</v>
      </c>
      <c r="M186" s="67" t="s">
        <v>37</v>
      </c>
      <c r="N186" s="67" t="s">
        <v>37</v>
      </c>
      <c r="O186" s="67" t="s">
        <v>37</v>
      </c>
      <c r="P186" s="67" t="s">
        <v>37</v>
      </c>
      <c r="Q186" s="67" t="s">
        <v>37</v>
      </c>
      <c r="R186" s="51">
        <f t="shared" si="197"/>
        <v>0</v>
      </c>
    </row>
    <row r="187" spans="1:20" s="13" customFormat="1" ht="13.5" customHeight="1" thickBot="1" x14ac:dyDescent="0.2">
      <c r="A187" s="71"/>
      <c r="B187" s="74"/>
      <c r="C187" s="80"/>
      <c r="D187" s="26" t="s">
        <v>21</v>
      </c>
      <c r="E187" s="25"/>
      <c r="F187" s="52">
        <f>$E187*F183</f>
        <v>0</v>
      </c>
      <c r="G187" s="52">
        <f t="shared" ref="G187:H187" si="199">$E187*G183</f>
        <v>0</v>
      </c>
      <c r="H187" s="52">
        <f t="shared" si="199"/>
        <v>0</v>
      </c>
      <c r="I187" s="67" t="s">
        <v>51</v>
      </c>
      <c r="J187" s="67" t="s">
        <v>51</v>
      </c>
      <c r="K187" s="67" t="s">
        <v>51</v>
      </c>
      <c r="L187" s="52">
        <f>$E187*L183</f>
        <v>0</v>
      </c>
      <c r="M187" s="52">
        <f t="shared" ref="M187:Q187" si="200">$E187*M183</f>
        <v>0</v>
      </c>
      <c r="N187" s="52">
        <f t="shared" si="200"/>
        <v>0</v>
      </c>
      <c r="O187" s="52">
        <f t="shared" si="200"/>
        <v>0</v>
      </c>
      <c r="P187" s="52">
        <f t="shared" si="200"/>
        <v>0</v>
      </c>
      <c r="Q187" s="52">
        <f t="shared" si="200"/>
        <v>0</v>
      </c>
      <c r="R187" s="51">
        <f t="shared" si="197"/>
        <v>0</v>
      </c>
    </row>
    <row r="188" spans="1:20" s="13" customFormat="1" ht="13.5" customHeight="1" x14ac:dyDescent="0.15">
      <c r="A188" s="71"/>
      <c r="B188" s="74"/>
      <c r="C188" s="81" t="s">
        <v>23</v>
      </c>
      <c r="D188" s="82"/>
      <c r="E188" s="27">
        <v>-3.23</v>
      </c>
      <c r="F188" s="53">
        <f>$E188*F183</f>
        <v>-36053.26</v>
      </c>
      <c r="G188" s="53">
        <f t="shared" ref="G188:Q188" si="201">$E188*G183</f>
        <v>-35904.68</v>
      </c>
      <c r="H188" s="53">
        <f t="shared" si="201"/>
        <v>-45733.57</v>
      </c>
      <c r="I188" s="53">
        <f t="shared" si="201"/>
        <v>-51906.1</v>
      </c>
      <c r="J188" s="53">
        <f t="shared" si="201"/>
        <v>-36272.9</v>
      </c>
      <c r="K188" s="53">
        <f t="shared" si="201"/>
        <v>-30381.38</v>
      </c>
      <c r="L188" s="53">
        <f t="shared" si="201"/>
        <v>-43430.58</v>
      </c>
      <c r="M188" s="53">
        <f t="shared" si="201"/>
        <v>-39903.42</v>
      </c>
      <c r="N188" s="53">
        <f t="shared" si="201"/>
        <v>-38343.33</v>
      </c>
      <c r="O188" s="53">
        <f t="shared" si="201"/>
        <v>-36608.82</v>
      </c>
      <c r="P188" s="53">
        <f t="shared" si="201"/>
        <v>-48879.59</v>
      </c>
      <c r="Q188" s="53">
        <f t="shared" si="201"/>
        <v>-44648.29</v>
      </c>
      <c r="R188" s="54">
        <f t="shared" si="197"/>
        <v>-488065.92</v>
      </c>
    </row>
    <row r="189" spans="1:20" s="13" customFormat="1" ht="13.5" customHeight="1" x14ac:dyDescent="0.15">
      <c r="A189" s="71"/>
      <c r="B189" s="74"/>
      <c r="C189" s="83" t="s">
        <v>32</v>
      </c>
      <c r="D189" s="84"/>
      <c r="E189" s="28">
        <v>3.36</v>
      </c>
      <c r="F189" s="55">
        <f>INT($E189*F183)</f>
        <v>37504</v>
      </c>
      <c r="G189" s="55">
        <f t="shared" ref="G189:Q189" si="202">INT($E189*G183)</f>
        <v>37349</v>
      </c>
      <c r="H189" s="55">
        <f t="shared" si="202"/>
        <v>47574</v>
      </c>
      <c r="I189" s="55">
        <f t="shared" si="202"/>
        <v>53995</v>
      </c>
      <c r="J189" s="55">
        <f t="shared" si="202"/>
        <v>37732</v>
      </c>
      <c r="K189" s="55">
        <f t="shared" si="202"/>
        <v>31604</v>
      </c>
      <c r="L189" s="55">
        <f t="shared" si="202"/>
        <v>45178</v>
      </c>
      <c r="M189" s="55">
        <f t="shared" si="202"/>
        <v>41509</v>
      </c>
      <c r="N189" s="55">
        <f t="shared" si="202"/>
        <v>39886</v>
      </c>
      <c r="O189" s="55">
        <f t="shared" si="202"/>
        <v>38082</v>
      </c>
      <c r="P189" s="55">
        <f t="shared" si="202"/>
        <v>50846</v>
      </c>
      <c r="Q189" s="55">
        <f t="shared" si="202"/>
        <v>46445</v>
      </c>
      <c r="R189" s="49">
        <f t="shared" si="197"/>
        <v>507704</v>
      </c>
    </row>
    <row r="190" spans="1:20" s="13" customFormat="1" ht="13.5" customHeight="1" x14ac:dyDescent="0.15">
      <c r="A190" s="72"/>
      <c r="B190" s="75"/>
      <c r="C190" s="85" t="s">
        <v>12</v>
      </c>
      <c r="D190" s="86"/>
      <c r="E190" s="87"/>
      <c r="F190" s="56">
        <f>INT(SUM(F184:F189))</f>
        <v>1450</v>
      </c>
      <c r="G190" s="56">
        <f>INT(SUM(G184:G189))</f>
        <v>1444</v>
      </c>
      <c r="H190" s="56">
        <f t="shared" ref="H190:P190" si="203">INT(SUM(H184:H189))</f>
        <v>1840</v>
      </c>
      <c r="I190" s="56">
        <f t="shared" si="203"/>
        <v>2088</v>
      </c>
      <c r="J190" s="56">
        <f t="shared" si="203"/>
        <v>1459</v>
      </c>
      <c r="K190" s="56">
        <f t="shared" si="203"/>
        <v>1222</v>
      </c>
      <c r="L190" s="56">
        <f t="shared" si="203"/>
        <v>1747</v>
      </c>
      <c r="M190" s="56">
        <f t="shared" si="203"/>
        <v>1605</v>
      </c>
      <c r="N190" s="56">
        <f t="shared" si="203"/>
        <v>1542</v>
      </c>
      <c r="O190" s="56">
        <f t="shared" si="203"/>
        <v>1473</v>
      </c>
      <c r="P190" s="56">
        <f t="shared" si="203"/>
        <v>1966</v>
      </c>
      <c r="Q190" s="56">
        <f>INT(SUM(Q184:Q189))</f>
        <v>1796</v>
      </c>
      <c r="R190" s="56">
        <f>SUM(F190:Q190)</f>
        <v>19632</v>
      </c>
      <c r="T190" s="69">
        <f t="shared" ref="T190" si="204">R190</f>
        <v>19632</v>
      </c>
    </row>
    <row r="191" spans="1:20" s="13" customFormat="1" ht="13.5" customHeight="1" x14ac:dyDescent="0.15">
      <c r="A191" s="70">
        <v>21</v>
      </c>
      <c r="B191" s="73" t="s">
        <v>73</v>
      </c>
      <c r="C191" s="76" t="s">
        <v>6</v>
      </c>
      <c r="D191" s="77"/>
      <c r="E191" s="78"/>
      <c r="F191" s="47">
        <v>85</v>
      </c>
      <c r="G191" s="47">
        <v>85</v>
      </c>
      <c r="H191" s="47">
        <v>85</v>
      </c>
      <c r="I191" s="47">
        <v>85</v>
      </c>
      <c r="J191" s="47">
        <v>79</v>
      </c>
      <c r="K191" s="47">
        <v>73</v>
      </c>
      <c r="L191" s="47">
        <v>85</v>
      </c>
      <c r="M191" s="47">
        <v>85</v>
      </c>
      <c r="N191" s="47">
        <v>85</v>
      </c>
      <c r="O191" s="47">
        <v>85</v>
      </c>
      <c r="P191" s="47">
        <v>85</v>
      </c>
      <c r="Q191" s="47">
        <v>85</v>
      </c>
      <c r="R191" s="48" t="s">
        <v>7</v>
      </c>
    </row>
    <row r="192" spans="1:20" s="13" customFormat="1" ht="14.25" customHeight="1" thickBot="1" x14ac:dyDescent="0.2">
      <c r="A192" s="71"/>
      <c r="B192" s="74"/>
      <c r="C192" s="23" t="s">
        <v>22</v>
      </c>
      <c r="D192" s="79" t="s">
        <v>9</v>
      </c>
      <c r="E192" s="79"/>
      <c r="F192" s="68">
        <v>10357</v>
      </c>
      <c r="G192" s="68">
        <v>10388</v>
      </c>
      <c r="H192" s="68">
        <v>12518</v>
      </c>
      <c r="I192" s="68">
        <v>14515</v>
      </c>
      <c r="J192" s="68">
        <v>11872</v>
      </c>
      <c r="K192" s="68">
        <v>8360</v>
      </c>
      <c r="L192" s="68">
        <v>12026</v>
      </c>
      <c r="M192" s="68">
        <v>11228</v>
      </c>
      <c r="N192" s="68">
        <v>10901</v>
      </c>
      <c r="O192" s="68">
        <v>10542</v>
      </c>
      <c r="P192" s="68">
        <v>13656</v>
      </c>
      <c r="Q192" s="68">
        <v>11392</v>
      </c>
      <c r="R192" s="49">
        <f>SUM(F192:Q192)</f>
        <v>137755</v>
      </c>
    </row>
    <row r="193" spans="1:20" s="13" customFormat="1" ht="13.5" customHeight="1" thickBot="1" x14ac:dyDescent="0.2">
      <c r="A193" s="71"/>
      <c r="B193" s="74"/>
      <c r="C193" s="80" t="s">
        <v>8</v>
      </c>
      <c r="D193" s="24" t="s">
        <v>9</v>
      </c>
      <c r="E193" s="25"/>
      <c r="F193" s="50">
        <f>$E193*F191*(185-100)/100</f>
        <v>0</v>
      </c>
      <c r="G193" s="50">
        <f t="shared" ref="G193:Q193" si="205">$E193*G191*(185-100)/100</f>
        <v>0</v>
      </c>
      <c r="H193" s="50">
        <f t="shared" si="205"/>
        <v>0</v>
      </c>
      <c r="I193" s="50">
        <f t="shared" si="205"/>
        <v>0</v>
      </c>
      <c r="J193" s="50">
        <f t="shared" si="205"/>
        <v>0</v>
      </c>
      <c r="K193" s="50">
        <f t="shared" si="205"/>
        <v>0</v>
      </c>
      <c r="L193" s="50">
        <f t="shared" si="205"/>
        <v>0</v>
      </c>
      <c r="M193" s="50">
        <f t="shared" si="205"/>
        <v>0</v>
      </c>
      <c r="N193" s="50">
        <f t="shared" si="205"/>
        <v>0</v>
      </c>
      <c r="O193" s="50">
        <f t="shared" si="205"/>
        <v>0</v>
      </c>
      <c r="P193" s="50">
        <f t="shared" si="205"/>
        <v>0</v>
      </c>
      <c r="Q193" s="50">
        <f t="shared" si="205"/>
        <v>0</v>
      </c>
      <c r="R193" s="51">
        <f>SUM(F193:Q193)</f>
        <v>0</v>
      </c>
    </row>
    <row r="194" spans="1:20" s="13" customFormat="1" ht="13.5" customHeight="1" thickBot="1" x14ac:dyDescent="0.2">
      <c r="A194" s="71"/>
      <c r="B194" s="74"/>
      <c r="C194" s="80"/>
      <c r="D194" s="26" t="s">
        <v>10</v>
      </c>
      <c r="E194" s="25"/>
      <c r="F194" s="50">
        <f>$E194*F191</f>
        <v>0</v>
      </c>
      <c r="G194" s="50">
        <f t="shared" ref="G194:Q194" si="206">$E194*G191</f>
        <v>0</v>
      </c>
      <c r="H194" s="50">
        <f t="shared" si="206"/>
        <v>0</v>
      </c>
      <c r="I194" s="50">
        <f t="shared" si="206"/>
        <v>0</v>
      </c>
      <c r="J194" s="50">
        <f t="shared" si="206"/>
        <v>0</v>
      </c>
      <c r="K194" s="50">
        <f t="shared" si="206"/>
        <v>0</v>
      </c>
      <c r="L194" s="50">
        <f t="shared" si="206"/>
        <v>0</v>
      </c>
      <c r="M194" s="50">
        <f t="shared" si="206"/>
        <v>0</v>
      </c>
      <c r="N194" s="50">
        <f t="shared" si="206"/>
        <v>0</v>
      </c>
      <c r="O194" s="50">
        <f t="shared" si="206"/>
        <v>0</v>
      </c>
      <c r="P194" s="50">
        <f t="shared" si="206"/>
        <v>0</v>
      </c>
      <c r="Q194" s="50">
        <f t="shared" si="206"/>
        <v>0</v>
      </c>
      <c r="R194" s="51">
        <f t="shared" ref="R194:R198" si="207">SUM(F194:Q194)</f>
        <v>0</v>
      </c>
    </row>
    <row r="195" spans="1:20" s="13" customFormat="1" ht="13.5" customHeight="1" thickBot="1" x14ac:dyDescent="0.2">
      <c r="A195" s="71"/>
      <c r="B195" s="74"/>
      <c r="C195" s="80" t="s">
        <v>11</v>
      </c>
      <c r="D195" s="26" t="s">
        <v>20</v>
      </c>
      <c r="E195" s="25"/>
      <c r="F195" s="67" t="s">
        <v>37</v>
      </c>
      <c r="G195" s="67" t="s">
        <v>37</v>
      </c>
      <c r="H195" s="67" t="s">
        <v>37</v>
      </c>
      <c r="I195" s="52">
        <f>$E195*I192</f>
        <v>0</v>
      </c>
      <c r="J195" s="52">
        <f t="shared" ref="J195:K195" si="208">$E195*J192</f>
        <v>0</v>
      </c>
      <c r="K195" s="52">
        <f t="shared" si="208"/>
        <v>0</v>
      </c>
      <c r="L195" s="67" t="s">
        <v>37</v>
      </c>
      <c r="M195" s="67" t="s">
        <v>37</v>
      </c>
      <c r="N195" s="67" t="s">
        <v>37</v>
      </c>
      <c r="O195" s="67" t="s">
        <v>37</v>
      </c>
      <c r="P195" s="67" t="s">
        <v>37</v>
      </c>
      <c r="Q195" s="67" t="s">
        <v>37</v>
      </c>
      <c r="R195" s="51">
        <f t="shared" si="207"/>
        <v>0</v>
      </c>
    </row>
    <row r="196" spans="1:20" s="13" customFormat="1" ht="13.5" customHeight="1" thickBot="1" x14ac:dyDescent="0.2">
      <c r="A196" s="71"/>
      <c r="B196" s="74"/>
      <c r="C196" s="80"/>
      <c r="D196" s="26" t="s">
        <v>21</v>
      </c>
      <c r="E196" s="25"/>
      <c r="F196" s="52">
        <f>$E196*F192</f>
        <v>0</v>
      </c>
      <c r="G196" s="52">
        <f t="shared" ref="G196:H196" si="209">$E196*G192</f>
        <v>0</v>
      </c>
      <c r="H196" s="52">
        <f t="shared" si="209"/>
        <v>0</v>
      </c>
      <c r="I196" s="67" t="s">
        <v>51</v>
      </c>
      <c r="J196" s="67" t="s">
        <v>51</v>
      </c>
      <c r="K196" s="67" t="s">
        <v>51</v>
      </c>
      <c r="L196" s="52">
        <f>$E196*L192</f>
        <v>0</v>
      </c>
      <c r="M196" s="52">
        <f t="shared" ref="M196:Q196" si="210">$E196*M192</f>
        <v>0</v>
      </c>
      <c r="N196" s="52">
        <f t="shared" si="210"/>
        <v>0</v>
      </c>
      <c r="O196" s="52">
        <f t="shared" si="210"/>
        <v>0</v>
      </c>
      <c r="P196" s="52">
        <f t="shared" si="210"/>
        <v>0</v>
      </c>
      <c r="Q196" s="52">
        <f t="shared" si="210"/>
        <v>0</v>
      </c>
      <c r="R196" s="51">
        <f t="shared" si="207"/>
        <v>0</v>
      </c>
    </row>
    <row r="197" spans="1:20" s="13" customFormat="1" ht="13.5" customHeight="1" x14ac:dyDescent="0.15">
      <c r="A197" s="71"/>
      <c r="B197" s="74"/>
      <c r="C197" s="81" t="s">
        <v>23</v>
      </c>
      <c r="D197" s="82"/>
      <c r="E197" s="27">
        <v>-3.23</v>
      </c>
      <c r="F197" s="53">
        <f>$E197*F192</f>
        <v>-33453.11</v>
      </c>
      <c r="G197" s="53">
        <f t="shared" ref="G197:Q197" si="211">$E197*G192</f>
        <v>-33553.24</v>
      </c>
      <c r="H197" s="53">
        <f t="shared" si="211"/>
        <v>-40433.14</v>
      </c>
      <c r="I197" s="53">
        <f t="shared" si="211"/>
        <v>-46883.45</v>
      </c>
      <c r="J197" s="53">
        <f t="shared" si="211"/>
        <v>-38346.559999999998</v>
      </c>
      <c r="K197" s="53">
        <f t="shared" si="211"/>
        <v>-27002.799999999999</v>
      </c>
      <c r="L197" s="53">
        <f t="shared" si="211"/>
        <v>-38843.980000000003</v>
      </c>
      <c r="M197" s="53">
        <f t="shared" si="211"/>
        <v>-36266.44</v>
      </c>
      <c r="N197" s="53">
        <f t="shared" si="211"/>
        <v>-35210.230000000003</v>
      </c>
      <c r="O197" s="53">
        <f t="shared" si="211"/>
        <v>-34050.659999999996</v>
      </c>
      <c r="P197" s="53">
        <f t="shared" si="211"/>
        <v>-44108.88</v>
      </c>
      <c r="Q197" s="53">
        <f t="shared" si="211"/>
        <v>-36796.159999999996</v>
      </c>
      <c r="R197" s="54">
        <f t="shared" si="207"/>
        <v>-444948.64999999991</v>
      </c>
    </row>
    <row r="198" spans="1:20" s="13" customFormat="1" ht="13.5" customHeight="1" x14ac:dyDescent="0.15">
      <c r="A198" s="71"/>
      <c r="B198" s="74"/>
      <c r="C198" s="83" t="s">
        <v>32</v>
      </c>
      <c r="D198" s="84"/>
      <c r="E198" s="28">
        <v>3.36</v>
      </c>
      <c r="F198" s="55">
        <f>INT($E198*F192)</f>
        <v>34799</v>
      </c>
      <c r="G198" s="55">
        <f t="shared" ref="G198:Q198" si="212">INT($E198*G192)</f>
        <v>34903</v>
      </c>
      <c r="H198" s="55">
        <f t="shared" si="212"/>
        <v>42060</v>
      </c>
      <c r="I198" s="55">
        <f t="shared" si="212"/>
        <v>48770</v>
      </c>
      <c r="J198" s="55">
        <f t="shared" si="212"/>
        <v>39889</v>
      </c>
      <c r="K198" s="55">
        <f t="shared" si="212"/>
        <v>28089</v>
      </c>
      <c r="L198" s="55">
        <f t="shared" si="212"/>
        <v>40407</v>
      </c>
      <c r="M198" s="55">
        <f t="shared" si="212"/>
        <v>37726</v>
      </c>
      <c r="N198" s="55">
        <f t="shared" si="212"/>
        <v>36627</v>
      </c>
      <c r="O198" s="55">
        <f t="shared" si="212"/>
        <v>35421</v>
      </c>
      <c r="P198" s="55">
        <f t="shared" si="212"/>
        <v>45884</v>
      </c>
      <c r="Q198" s="55">
        <f t="shared" si="212"/>
        <v>38277</v>
      </c>
      <c r="R198" s="49">
        <f t="shared" si="207"/>
        <v>462852</v>
      </c>
    </row>
    <row r="199" spans="1:20" s="13" customFormat="1" ht="13.5" customHeight="1" x14ac:dyDescent="0.15">
      <c r="A199" s="72"/>
      <c r="B199" s="75"/>
      <c r="C199" s="85" t="s">
        <v>12</v>
      </c>
      <c r="D199" s="86"/>
      <c r="E199" s="87"/>
      <c r="F199" s="56">
        <f>INT(SUM(F193:F198))</f>
        <v>1345</v>
      </c>
      <c r="G199" s="56">
        <f>INT(SUM(G193:G198))</f>
        <v>1349</v>
      </c>
      <c r="H199" s="56">
        <f t="shared" ref="H199:P199" si="213">INT(SUM(H193:H198))</f>
        <v>1626</v>
      </c>
      <c r="I199" s="56">
        <f t="shared" si="213"/>
        <v>1886</v>
      </c>
      <c r="J199" s="56">
        <f t="shared" si="213"/>
        <v>1542</v>
      </c>
      <c r="K199" s="56">
        <f t="shared" si="213"/>
        <v>1086</v>
      </c>
      <c r="L199" s="56">
        <f t="shared" si="213"/>
        <v>1563</v>
      </c>
      <c r="M199" s="56">
        <f t="shared" si="213"/>
        <v>1459</v>
      </c>
      <c r="N199" s="56">
        <f t="shared" si="213"/>
        <v>1416</v>
      </c>
      <c r="O199" s="56">
        <f t="shared" si="213"/>
        <v>1370</v>
      </c>
      <c r="P199" s="56">
        <f t="shared" si="213"/>
        <v>1775</v>
      </c>
      <c r="Q199" s="56">
        <f>INT(SUM(Q193:Q198))</f>
        <v>1480</v>
      </c>
      <c r="R199" s="56">
        <f>SUM(F199:Q199)</f>
        <v>17897</v>
      </c>
      <c r="T199" s="69">
        <f t="shared" ref="T199" si="214">R199</f>
        <v>17897</v>
      </c>
    </row>
    <row r="200" spans="1:20" s="13" customFormat="1" ht="13.5" customHeight="1" x14ac:dyDescent="0.15">
      <c r="A200" s="70">
        <v>22</v>
      </c>
      <c r="B200" s="73" t="s">
        <v>74</v>
      </c>
      <c r="C200" s="76" t="s">
        <v>6</v>
      </c>
      <c r="D200" s="77"/>
      <c r="E200" s="78"/>
      <c r="F200" s="47">
        <v>88</v>
      </c>
      <c r="G200" s="47">
        <v>88</v>
      </c>
      <c r="H200" s="47">
        <v>88</v>
      </c>
      <c r="I200" s="47">
        <v>88</v>
      </c>
      <c r="J200" s="47">
        <v>88</v>
      </c>
      <c r="K200" s="47">
        <v>81</v>
      </c>
      <c r="L200" s="47">
        <v>88</v>
      </c>
      <c r="M200" s="47">
        <v>88</v>
      </c>
      <c r="N200" s="47">
        <v>88</v>
      </c>
      <c r="O200" s="47">
        <v>88</v>
      </c>
      <c r="P200" s="47">
        <v>88</v>
      </c>
      <c r="Q200" s="47">
        <v>88</v>
      </c>
      <c r="R200" s="48" t="s">
        <v>7</v>
      </c>
    </row>
    <row r="201" spans="1:20" s="13" customFormat="1" ht="14.25" customHeight="1" thickBot="1" x14ac:dyDescent="0.2">
      <c r="A201" s="71"/>
      <c r="B201" s="74"/>
      <c r="C201" s="23" t="s">
        <v>22</v>
      </c>
      <c r="D201" s="79" t="s">
        <v>9</v>
      </c>
      <c r="E201" s="79"/>
      <c r="F201" s="68">
        <v>7733</v>
      </c>
      <c r="G201" s="68">
        <v>8184</v>
      </c>
      <c r="H201" s="68">
        <v>10833</v>
      </c>
      <c r="I201" s="68">
        <v>12837</v>
      </c>
      <c r="J201" s="68">
        <v>5901</v>
      </c>
      <c r="K201" s="68">
        <v>7412</v>
      </c>
      <c r="L201" s="68">
        <v>8643</v>
      </c>
      <c r="M201" s="68">
        <v>8948</v>
      </c>
      <c r="N201" s="68">
        <v>9108</v>
      </c>
      <c r="O201" s="68">
        <v>7499</v>
      </c>
      <c r="P201" s="68">
        <v>11274</v>
      </c>
      <c r="Q201" s="68">
        <v>8710</v>
      </c>
      <c r="R201" s="49">
        <f>SUM(F201:Q201)</f>
        <v>107082</v>
      </c>
    </row>
    <row r="202" spans="1:20" s="13" customFormat="1" ht="13.5" customHeight="1" thickBot="1" x14ac:dyDescent="0.2">
      <c r="A202" s="71"/>
      <c r="B202" s="74"/>
      <c r="C202" s="80" t="s">
        <v>8</v>
      </c>
      <c r="D202" s="24" t="s">
        <v>9</v>
      </c>
      <c r="E202" s="25"/>
      <c r="F202" s="50">
        <f>$E202*F200*(185-100)/100</f>
        <v>0</v>
      </c>
      <c r="G202" s="50">
        <f t="shared" ref="G202:Q202" si="215">$E202*G200*(185-100)/100</f>
        <v>0</v>
      </c>
      <c r="H202" s="50">
        <f t="shared" si="215"/>
        <v>0</v>
      </c>
      <c r="I202" s="50">
        <f t="shared" si="215"/>
        <v>0</v>
      </c>
      <c r="J202" s="50">
        <f t="shared" si="215"/>
        <v>0</v>
      </c>
      <c r="K202" s="50">
        <f t="shared" si="215"/>
        <v>0</v>
      </c>
      <c r="L202" s="50">
        <f t="shared" si="215"/>
        <v>0</v>
      </c>
      <c r="M202" s="50">
        <f t="shared" si="215"/>
        <v>0</v>
      </c>
      <c r="N202" s="50">
        <f t="shared" si="215"/>
        <v>0</v>
      </c>
      <c r="O202" s="50">
        <f t="shared" si="215"/>
        <v>0</v>
      </c>
      <c r="P202" s="50">
        <f t="shared" si="215"/>
        <v>0</v>
      </c>
      <c r="Q202" s="50">
        <f t="shared" si="215"/>
        <v>0</v>
      </c>
      <c r="R202" s="51">
        <f>SUM(F202:Q202)</f>
        <v>0</v>
      </c>
    </row>
    <row r="203" spans="1:20" s="13" customFormat="1" ht="13.5" customHeight="1" thickBot="1" x14ac:dyDescent="0.2">
      <c r="A203" s="71"/>
      <c r="B203" s="74"/>
      <c r="C203" s="80"/>
      <c r="D203" s="26" t="s">
        <v>10</v>
      </c>
      <c r="E203" s="25"/>
      <c r="F203" s="50">
        <f>$E203*F200</f>
        <v>0</v>
      </c>
      <c r="G203" s="50">
        <f t="shared" ref="G203:Q203" si="216">$E203*G200</f>
        <v>0</v>
      </c>
      <c r="H203" s="50">
        <f t="shared" si="216"/>
        <v>0</v>
      </c>
      <c r="I203" s="50">
        <f t="shared" si="216"/>
        <v>0</v>
      </c>
      <c r="J203" s="50">
        <f t="shared" si="216"/>
        <v>0</v>
      </c>
      <c r="K203" s="50">
        <f t="shared" si="216"/>
        <v>0</v>
      </c>
      <c r="L203" s="50">
        <f t="shared" si="216"/>
        <v>0</v>
      </c>
      <c r="M203" s="50">
        <f t="shared" si="216"/>
        <v>0</v>
      </c>
      <c r="N203" s="50">
        <f t="shared" si="216"/>
        <v>0</v>
      </c>
      <c r="O203" s="50">
        <f t="shared" si="216"/>
        <v>0</v>
      </c>
      <c r="P203" s="50">
        <f t="shared" si="216"/>
        <v>0</v>
      </c>
      <c r="Q203" s="50">
        <f t="shared" si="216"/>
        <v>0</v>
      </c>
      <c r="R203" s="51">
        <f t="shared" ref="R203:R207" si="217">SUM(F203:Q203)</f>
        <v>0</v>
      </c>
    </row>
    <row r="204" spans="1:20" s="13" customFormat="1" ht="13.5" customHeight="1" thickBot="1" x14ac:dyDescent="0.2">
      <c r="A204" s="71"/>
      <c r="B204" s="74"/>
      <c r="C204" s="80" t="s">
        <v>11</v>
      </c>
      <c r="D204" s="26" t="s">
        <v>20</v>
      </c>
      <c r="E204" s="25"/>
      <c r="F204" s="67" t="s">
        <v>37</v>
      </c>
      <c r="G204" s="67" t="s">
        <v>37</v>
      </c>
      <c r="H204" s="67" t="s">
        <v>37</v>
      </c>
      <c r="I204" s="52">
        <f>$E204*I201</f>
        <v>0</v>
      </c>
      <c r="J204" s="52">
        <f t="shared" ref="J204:K204" si="218">$E204*J201</f>
        <v>0</v>
      </c>
      <c r="K204" s="52">
        <f t="shared" si="218"/>
        <v>0</v>
      </c>
      <c r="L204" s="67" t="s">
        <v>37</v>
      </c>
      <c r="M204" s="67" t="s">
        <v>37</v>
      </c>
      <c r="N204" s="67" t="s">
        <v>37</v>
      </c>
      <c r="O204" s="67" t="s">
        <v>37</v>
      </c>
      <c r="P204" s="67" t="s">
        <v>37</v>
      </c>
      <c r="Q204" s="67" t="s">
        <v>37</v>
      </c>
      <c r="R204" s="51">
        <f t="shared" si="217"/>
        <v>0</v>
      </c>
    </row>
    <row r="205" spans="1:20" s="13" customFormat="1" ht="13.5" customHeight="1" thickBot="1" x14ac:dyDescent="0.2">
      <c r="A205" s="71"/>
      <c r="B205" s="74"/>
      <c r="C205" s="80"/>
      <c r="D205" s="26" t="s">
        <v>21</v>
      </c>
      <c r="E205" s="25"/>
      <c r="F205" s="52">
        <f>$E205*F201</f>
        <v>0</v>
      </c>
      <c r="G205" s="52">
        <f t="shared" ref="G205:H205" si="219">$E205*G201</f>
        <v>0</v>
      </c>
      <c r="H205" s="52">
        <f t="shared" si="219"/>
        <v>0</v>
      </c>
      <c r="I205" s="67" t="s">
        <v>51</v>
      </c>
      <c r="J205" s="67" t="s">
        <v>51</v>
      </c>
      <c r="K205" s="67" t="s">
        <v>51</v>
      </c>
      <c r="L205" s="52">
        <f>$E205*L201</f>
        <v>0</v>
      </c>
      <c r="M205" s="52">
        <f t="shared" ref="M205:Q205" si="220">$E205*M201</f>
        <v>0</v>
      </c>
      <c r="N205" s="52">
        <f t="shared" si="220"/>
        <v>0</v>
      </c>
      <c r="O205" s="52">
        <f t="shared" si="220"/>
        <v>0</v>
      </c>
      <c r="P205" s="52">
        <f t="shared" si="220"/>
        <v>0</v>
      </c>
      <c r="Q205" s="52">
        <f t="shared" si="220"/>
        <v>0</v>
      </c>
      <c r="R205" s="51">
        <f t="shared" si="217"/>
        <v>0</v>
      </c>
    </row>
    <row r="206" spans="1:20" s="13" customFormat="1" ht="13.5" customHeight="1" x14ac:dyDescent="0.15">
      <c r="A206" s="71"/>
      <c r="B206" s="74"/>
      <c r="C206" s="81" t="s">
        <v>23</v>
      </c>
      <c r="D206" s="82"/>
      <c r="E206" s="27">
        <v>-3.23</v>
      </c>
      <c r="F206" s="53">
        <f>$E206*F201</f>
        <v>-24977.59</v>
      </c>
      <c r="G206" s="53">
        <f t="shared" ref="G206:Q206" si="221">$E206*G201</f>
        <v>-26434.32</v>
      </c>
      <c r="H206" s="53">
        <f t="shared" si="221"/>
        <v>-34990.589999999997</v>
      </c>
      <c r="I206" s="53">
        <f t="shared" si="221"/>
        <v>-41463.51</v>
      </c>
      <c r="J206" s="53">
        <f t="shared" si="221"/>
        <v>-19060.23</v>
      </c>
      <c r="K206" s="53">
        <f t="shared" si="221"/>
        <v>-23940.76</v>
      </c>
      <c r="L206" s="53">
        <f t="shared" si="221"/>
        <v>-27916.89</v>
      </c>
      <c r="M206" s="53">
        <f t="shared" si="221"/>
        <v>-28902.04</v>
      </c>
      <c r="N206" s="53">
        <f t="shared" si="221"/>
        <v>-29418.84</v>
      </c>
      <c r="O206" s="53">
        <f t="shared" si="221"/>
        <v>-24221.77</v>
      </c>
      <c r="P206" s="53">
        <f t="shared" si="221"/>
        <v>-36415.019999999997</v>
      </c>
      <c r="Q206" s="53">
        <f t="shared" si="221"/>
        <v>-28133.3</v>
      </c>
      <c r="R206" s="54">
        <f t="shared" si="217"/>
        <v>-345874.86000000004</v>
      </c>
    </row>
    <row r="207" spans="1:20" s="13" customFormat="1" ht="13.5" customHeight="1" x14ac:dyDescent="0.15">
      <c r="A207" s="71"/>
      <c r="B207" s="74"/>
      <c r="C207" s="83" t="s">
        <v>32</v>
      </c>
      <c r="D207" s="84"/>
      <c r="E207" s="28">
        <v>3.36</v>
      </c>
      <c r="F207" s="55">
        <f>INT($E207*F201)</f>
        <v>25982</v>
      </c>
      <c r="G207" s="55">
        <f t="shared" ref="G207:Q207" si="222">INT($E207*G201)</f>
        <v>27498</v>
      </c>
      <c r="H207" s="55">
        <f t="shared" si="222"/>
        <v>36398</v>
      </c>
      <c r="I207" s="55">
        <f t="shared" si="222"/>
        <v>43132</v>
      </c>
      <c r="J207" s="55">
        <f t="shared" si="222"/>
        <v>19827</v>
      </c>
      <c r="K207" s="55">
        <f t="shared" si="222"/>
        <v>24904</v>
      </c>
      <c r="L207" s="55">
        <f t="shared" si="222"/>
        <v>29040</v>
      </c>
      <c r="M207" s="55">
        <f t="shared" si="222"/>
        <v>30065</v>
      </c>
      <c r="N207" s="55">
        <f t="shared" si="222"/>
        <v>30602</v>
      </c>
      <c r="O207" s="55">
        <f t="shared" si="222"/>
        <v>25196</v>
      </c>
      <c r="P207" s="55">
        <f t="shared" si="222"/>
        <v>37880</v>
      </c>
      <c r="Q207" s="55">
        <f t="shared" si="222"/>
        <v>29265</v>
      </c>
      <c r="R207" s="49">
        <f t="shared" si="217"/>
        <v>359789</v>
      </c>
    </row>
    <row r="208" spans="1:20" s="13" customFormat="1" ht="13.5" customHeight="1" x14ac:dyDescent="0.15">
      <c r="A208" s="72"/>
      <c r="B208" s="75"/>
      <c r="C208" s="85" t="s">
        <v>12</v>
      </c>
      <c r="D208" s="86"/>
      <c r="E208" s="87"/>
      <c r="F208" s="56">
        <f>INT(SUM(F202:F207))</f>
        <v>1004</v>
      </c>
      <c r="G208" s="56">
        <f>INT(SUM(G202:G207))</f>
        <v>1063</v>
      </c>
      <c r="H208" s="56">
        <f t="shared" ref="H208:P208" si="223">INT(SUM(H202:H207))</f>
        <v>1407</v>
      </c>
      <c r="I208" s="56">
        <f t="shared" si="223"/>
        <v>1668</v>
      </c>
      <c r="J208" s="56">
        <f t="shared" si="223"/>
        <v>766</v>
      </c>
      <c r="K208" s="56">
        <f t="shared" si="223"/>
        <v>963</v>
      </c>
      <c r="L208" s="56">
        <f t="shared" si="223"/>
        <v>1123</v>
      </c>
      <c r="M208" s="56">
        <f t="shared" si="223"/>
        <v>1162</v>
      </c>
      <c r="N208" s="56">
        <f t="shared" si="223"/>
        <v>1183</v>
      </c>
      <c r="O208" s="56">
        <f t="shared" si="223"/>
        <v>974</v>
      </c>
      <c r="P208" s="56">
        <f t="shared" si="223"/>
        <v>1464</v>
      </c>
      <c r="Q208" s="56">
        <f>INT(SUM(Q202:Q207))</f>
        <v>1131</v>
      </c>
      <c r="R208" s="56">
        <f>SUM(F208:Q208)</f>
        <v>13908</v>
      </c>
      <c r="T208" s="69">
        <f t="shared" ref="T208" si="224">R208</f>
        <v>13908</v>
      </c>
    </row>
    <row r="209" spans="1:20" s="13" customFormat="1" ht="13.5" customHeight="1" x14ac:dyDescent="0.15">
      <c r="A209" s="70">
        <v>23</v>
      </c>
      <c r="B209" s="73" t="s">
        <v>75</v>
      </c>
      <c r="C209" s="76" t="s">
        <v>6</v>
      </c>
      <c r="D209" s="77"/>
      <c r="E209" s="78"/>
      <c r="F209" s="47">
        <v>43</v>
      </c>
      <c r="G209" s="47">
        <v>43</v>
      </c>
      <c r="H209" s="47">
        <v>43</v>
      </c>
      <c r="I209" s="47">
        <v>43</v>
      </c>
      <c r="J209" s="47">
        <v>43</v>
      </c>
      <c r="K209" s="47">
        <v>43</v>
      </c>
      <c r="L209" s="47">
        <v>36</v>
      </c>
      <c r="M209" s="47">
        <v>36</v>
      </c>
      <c r="N209" s="47">
        <v>36</v>
      </c>
      <c r="O209" s="47">
        <v>36</v>
      </c>
      <c r="P209" s="47">
        <v>39</v>
      </c>
      <c r="Q209" s="47">
        <v>43</v>
      </c>
      <c r="R209" s="48" t="s">
        <v>7</v>
      </c>
    </row>
    <row r="210" spans="1:20" s="13" customFormat="1" ht="14.25" customHeight="1" thickBot="1" x14ac:dyDescent="0.2">
      <c r="A210" s="71"/>
      <c r="B210" s="74"/>
      <c r="C210" s="23" t="s">
        <v>22</v>
      </c>
      <c r="D210" s="79" t="s">
        <v>9</v>
      </c>
      <c r="E210" s="79"/>
      <c r="F210" s="68">
        <v>5797</v>
      </c>
      <c r="G210" s="68">
        <v>4847</v>
      </c>
      <c r="H210" s="68">
        <v>4947</v>
      </c>
      <c r="I210" s="68">
        <v>6665</v>
      </c>
      <c r="J210" s="68">
        <v>6165</v>
      </c>
      <c r="K210" s="68">
        <v>4213</v>
      </c>
      <c r="L210" s="68">
        <v>6031</v>
      </c>
      <c r="M210" s="68">
        <v>5330</v>
      </c>
      <c r="N210" s="68">
        <v>5332</v>
      </c>
      <c r="O210" s="68">
        <v>6119</v>
      </c>
      <c r="P210" s="68">
        <v>6713</v>
      </c>
      <c r="Q210" s="68">
        <v>6624</v>
      </c>
      <c r="R210" s="49">
        <f>SUM(F210:Q210)</f>
        <v>68783</v>
      </c>
    </row>
    <row r="211" spans="1:20" s="13" customFormat="1" ht="13.5" customHeight="1" thickBot="1" x14ac:dyDescent="0.2">
      <c r="A211" s="71"/>
      <c r="B211" s="74"/>
      <c r="C211" s="80" t="s">
        <v>8</v>
      </c>
      <c r="D211" s="24" t="s">
        <v>9</v>
      </c>
      <c r="E211" s="25"/>
      <c r="F211" s="50">
        <f>$E211*F209*(185-100)/100</f>
        <v>0</v>
      </c>
      <c r="G211" s="50">
        <f t="shared" ref="G211:Q211" si="225">$E211*G209*(185-100)/100</f>
        <v>0</v>
      </c>
      <c r="H211" s="50">
        <f t="shared" si="225"/>
        <v>0</v>
      </c>
      <c r="I211" s="50">
        <f t="shared" si="225"/>
        <v>0</v>
      </c>
      <c r="J211" s="50">
        <f t="shared" si="225"/>
        <v>0</v>
      </c>
      <c r="K211" s="50">
        <f t="shared" si="225"/>
        <v>0</v>
      </c>
      <c r="L211" s="50">
        <f t="shared" si="225"/>
        <v>0</v>
      </c>
      <c r="M211" s="50">
        <f t="shared" si="225"/>
        <v>0</v>
      </c>
      <c r="N211" s="50">
        <f t="shared" si="225"/>
        <v>0</v>
      </c>
      <c r="O211" s="50">
        <f t="shared" si="225"/>
        <v>0</v>
      </c>
      <c r="P211" s="50">
        <f t="shared" si="225"/>
        <v>0</v>
      </c>
      <c r="Q211" s="50">
        <f t="shared" si="225"/>
        <v>0</v>
      </c>
      <c r="R211" s="51">
        <f>SUM(F211:Q211)</f>
        <v>0</v>
      </c>
    </row>
    <row r="212" spans="1:20" s="13" customFormat="1" ht="13.5" customHeight="1" thickBot="1" x14ac:dyDescent="0.2">
      <c r="A212" s="71"/>
      <c r="B212" s="74"/>
      <c r="C212" s="80"/>
      <c r="D212" s="26" t="s">
        <v>10</v>
      </c>
      <c r="E212" s="25"/>
      <c r="F212" s="50">
        <f>$E212*F209</f>
        <v>0</v>
      </c>
      <c r="G212" s="50">
        <f t="shared" ref="G212:Q212" si="226">$E212*G209</f>
        <v>0</v>
      </c>
      <c r="H212" s="50">
        <f t="shared" si="226"/>
        <v>0</v>
      </c>
      <c r="I212" s="50">
        <f t="shared" si="226"/>
        <v>0</v>
      </c>
      <c r="J212" s="50">
        <f t="shared" si="226"/>
        <v>0</v>
      </c>
      <c r="K212" s="50">
        <f t="shared" si="226"/>
        <v>0</v>
      </c>
      <c r="L212" s="50">
        <f t="shared" si="226"/>
        <v>0</v>
      </c>
      <c r="M212" s="50">
        <f t="shared" si="226"/>
        <v>0</v>
      </c>
      <c r="N212" s="50">
        <f t="shared" si="226"/>
        <v>0</v>
      </c>
      <c r="O212" s="50">
        <f t="shared" si="226"/>
        <v>0</v>
      </c>
      <c r="P212" s="50">
        <f t="shared" si="226"/>
        <v>0</v>
      </c>
      <c r="Q212" s="50">
        <f t="shared" si="226"/>
        <v>0</v>
      </c>
      <c r="R212" s="51">
        <f t="shared" ref="R212:R216" si="227">SUM(F212:Q212)</f>
        <v>0</v>
      </c>
    </row>
    <row r="213" spans="1:20" s="13" customFormat="1" ht="13.5" customHeight="1" thickBot="1" x14ac:dyDescent="0.2">
      <c r="A213" s="71"/>
      <c r="B213" s="74"/>
      <c r="C213" s="80" t="s">
        <v>11</v>
      </c>
      <c r="D213" s="26" t="s">
        <v>20</v>
      </c>
      <c r="E213" s="25"/>
      <c r="F213" s="67" t="s">
        <v>37</v>
      </c>
      <c r="G213" s="67" t="s">
        <v>37</v>
      </c>
      <c r="H213" s="67" t="s">
        <v>37</v>
      </c>
      <c r="I213" s="52">
        <f>$E213*I210</f>
        <v>0</v>
      </c>
      <c r="J213" s="52">
        <f t="shared" ref="J213:K213" si="228">$E213*J210</f>
        <v>0</v>
      </c>
      <c r="K213" s="52">
        <f t="shared" si="228"/>
        <v>0</v>
      </c>
      <c r="L213" s="67" t="s">
        <v>37</v>
      </c>
      <c r="M213" s="67" t="s">
        <v>37</v>
      </c>
      <c r="N213" s="67" t="s">
        <v>37</v>
      </c>
      <c r="O213" s="67" t="s">
        <v>37</v>
      </c>
      <c r="P213" s="67" t="s">
        <v>37</v>
      </c>
      <c r="Q213" s="67" t="s">
        <v>37</v>
      </c>
      <c r="R213" s="51">
        <f t="shared" si="227"/>
        <v>0</v>
      </c>
    </row>
    <row r="214" spans="1:20" s="13" customFormat="1" ht="13.5" customHeight="1" thickBot="1" x14ac:dyDescent="0.2">
      <c r="A214" s="71"/>
      <c r="B214" s="74"/>
      <c r="C214" s="80"/>
      <c r="D214" s="26" t="s">
        <v>21</v>
      </c>
      <c r="E214" s="25"/>
      <c r="F214" s="52">
        <f>$E214*F210</f>
        <v>0</v>
      </c>
      <c r="G214" s="52">
        <f t="shared" ref="G214:H214" si="229">$E214*G210</f>
        <v>0</v>
      </c>
      <c r="H214" s="52">
        <f t="shared" si="229"/>
        <v>0</v>
      </c>
      <c r="I214" s="67" t="s">
        <v>51</v>
      </c>
      <c r="J214" s="67" t="s">
        <v>51</v>
      </c>
      <c r="K214" s="67" t="s">
        <v>51</v>
      </c>
      <c r="L214" s="52">
        <f>$E214*L210</f>
        <v>0</v>
      </c>
      <c r="M214" s="52">
        <f t="shared" ref="M214:Q214" si="230">$E214*M210</f>
        <v>0</v>
      </c>
      <c r="N214" s="52">
        <f t="shared" si="230"/>
        <v>0</v>
      </c>
      <c r="O214" s="52">
        <f t="shared" si="230"/>
        <v>0</v>
      </c>
      <c r="P214" s="52">
        <f t="shared" si="230"/>
        <v>0</v>
      </c>
      <c r="Q214" s="52">
        <f t="shared" si="230"/>
        <v>0</v>
      </c>
      <c r="R214" s="51">
        <f t="shared" si="227"/>
        <v>0</v>
      </c>
    </row>
    <row r="215" spans="1:20" s="13" customFormat="1" ht="13.5" customHeight="1" x14ac:dyDescent="0.15">
      <c r="A215" s="71"/>
      <c r="B215" s="74"/>
      <c r="C215" s="81" t="s">
        <v>23</v>
      </c>
      <c r="D215" s="82"/>
      <c r="E215" s="27">
        <v>-3.23</v>
      </c>
      <c r="F215" s="53">
        <f>$E215*F210</f>
        <v>-18724.310000000001</v>
      </c>
      <c r="G215" s="53">
        <f t="shared" ref="G215:Q215" si="231">$E215*G210</f>
        <v>-15655.81</v>
      </c>
      <c r="H215" s="53">
        <f t="shared" si="231"/>
        <v>-15978.81</v>
      </c>
      <c r="I215" s="53">
        <f t="shared" si="231"/>
        <v>-21527.95</v>
      </c>
      <c r="J215" s="53">
        <f t="shared" si="231"/>
        <v>-19912.95</v>
      </c>
      <c r="K215" s="53">
        <f t="shared" si="231"/>
        <v>-13607.99</v>
      </c>
      <c r="L215" s="53">
        <f t="shared" si="231"/>
        <v>-19480.13</v>
      </c>
      <c r="M215" s="53">
        <f t="shared" si="231"/>
        <v>-17215.900000000001</v>
      </c>
      <c r="N215" s="53">
        <f t="shared" si="231"/>
        <v>-17222.36</v>
      </c>
      <c r="O215" s="53">
        <f t="shared" si="231"/>
        <v>-19764.37</v>
      </c>
      <c r="P215" s="53">
        <f t="shared" si="231"/>
        <v>-21682.99</v>
      </c>
      <c r="Q215" s="53">
        <f t="shared" si="231"/>
        <v>-21395.52</v>
      </c>
      <c r="R215" s="54">
        <f t="shared" si="227"/>
        <v>-222169.09</v>
      </c>
    </row>
    <row r="216" spans="1:20" s="13" customFormat="1" ht="13.5" customHeight="1" x14ac:dyDescent="0.15">
      <c r="A216" s="71"/>
      <c r="B216" s="74"/>
      <c r="C216" s="83" t="s">
        <v>32</v>
      </c>
      <c r="D216" s="84"/>
      <c r="E216" s="28">
        <v>3.36</v>
      </c>
      <c r="F216" s="55">
        <f>INT($E216*F210)</f>
        <v>19477</v>
      </c>
      <c r="G216" s="55">
        <f t="shared" ref="G216:Q216" si="232">INT($E216*G210)</f>
        <v>16285</v>
      </c>
      <c r="H216" s="55">
        <f t="shared" si="232"/>
        <v>16621</v>
      </c>
      <c r="I216" s="55">
        <f t="shared" si="232"/>
        <v>22394</v>
      </c>
      <c r="J216" s="55">
        <f t="shared" si="232"/>
        <v>20714</v>
      </c>
      <c r="K216" s="55">
        <f t="shared" si="232"/>
        <v>14155</v>
      </c>
      <c r="L216" s="55">
        <f t="shared" si="232"/>
        <v>20264</v>
      </c>
      <c r="M216" s="55">
        <f t="shared" si="232"/>
        <v>17908</v>
      </c>
      <c r="N216" s="55">
        <f t="shared" si="232"/>
        <v>17915</v>
      </c>
      <c r="O216" s="55">
        <f t="shared" si="232"/>
        <v>20559</v>
      </c>
      <c r="P216" s="55">
        <f t="shared" si="232"/>
        <v>22555</v>
      </c>
      <c r="Q216" s="55">
        <f t="shared" si="232"/>
        <v>22256</v>
      </c>
      <c r="R216" s="49">
        <f t="shared" si="227"/>
        <v>231103</v>
      </c>
    </row>
    <row r="217" spans="1:20" s="13" customFormat="1" ht="13.5" customHeight="1" x14ac:dyDescent="0.15">
      <c r="A217" s="72"/>
      <c r="B217" s="75"/>
      <c r="C217" s="85" t="s">
        <v>12</v>
      </c>
      <c r="D217" s="86"/>
      <c r="E217" s="87"/>
      <c r="F217" s="56">
        <f>INT(SUM(F211:F216))</f>
        <v>752</v>
      </c>
      <c r="G217" s="56">
        <f>INT(SUM(G211:G216))</f>
        <v>629</v>
      </c>
      <c r="H217" s="56">
        <f t="shared" ref="H217:P217" si="233">INT(SUM(H211:H216))</f>
        <v>642</v>
      </c>
      <c r="I217" s="56">
        <f t="shared" si="233"/>
        <v>866</v>
      </c>
      <c r="J217" s="56">
        <f t="shared" si="233"/>
        <v>801</v>
      </c>
      <c r="K217" s="56">
        <f t="shared" si="233"/>
        <v>547</v>
      </c>
      <c r="L217" s="56">
        <f t="shared" si="233"/>
        <v>783</v>
      </c>
      <c r="M217" s="56">
        <f t="shared" si="233"/>
        <v>692</v>
      </c>
      <c r="N217" s="56">
        <f t="shared" si="233"/>
        <v>692</v>
      </c>
      <c r="O217" s="56">
        <f t="shared" si="233"/>
        <v>794</v>
      </c>
      <c r="P217" s="56">
        <f t="shared" si="233"/>
        <v>872</v>
      </c>
      <c r="Q217" s="56">
        <f>INT(SUM(Q211:Q216))</f>
        <v>860</v>
      </c>
      <c r="R217" s="56">
        <f>SUM(F217:Q217)</f>
        <v>8930</v>
      </c>
      <c r="T217" s="69">
        <f t="shared" ref="T217" si="234">R217</f>
        <v>8930</v>
      </c>
    </row>
    <row r="218" spans="1:20" s="13" customFormat="1" ht="13.5" customHeight="1" x14ac:dyDescent="0.15">
      <c r="A218" s="70">
        <v>24</v>
      </c>
      <c r="B218" s="73" t="s">
        <v>76</v>
      </c>
      <c r="C218" s="76" t="s">
        <v>6</v>
      </c>
      <c r="D218" s="77"/>
      <c r="E218" s="78"/>
      <c r="F218" s="47">
        <v>74</v>
      </c>
      <c r="G218" s="47">
        <v>74</v>
      </c>
      <c r="H218" s="47">
        <v>74</v>
      </c>
      <c r="I218" s="47">
        <v>74</v>
      </c>
      <c r="J218" s="47">
        <v>74</v>
      </c>
      <c r="K218" s="47">
        <v>72</v>
      </c>
      <c r="L218" s="47">
        <v>74</v>
      </c>
      <c r="M218" s="47">
        <v>74</v>
      </c>
      <c r="N218" s="47">
        <v>74</v>
      </c>
      <c r="O218" s="47">
        <v>74</v>
      </c>
      <c r="P218" s="47">
        <v>74</v>
      </c>
      <c r="Q218" s="47">
        <v>74</v>
      </c>
      <c r="R218" s="48" t="s">
        <v>7</v>
      </c>
    </row>
    <row r="219" spans="1:20" s="13" customFormat="1" ht="14.25" customHeight="1" thickBot="1" x14ac:dyDescent="0.2">
      <c r="A219" s="71"/>
      <c r="B219" s="74"/>
      <c r="C219" s="23" t="s">
        <v>22</v>
      </c>
      <c r="D219" s="79" t="s">
        <v>9</v>
      </c>
      <c r="E219" s="79"/>
      <c r="F219" s="68">
        <v>9235</v>
      </c>
      <c r="G219" s="68">
        <v>7950</v>
      </c>
      <c r="H219" s="68">
        <v>8635</v>
      </c>
      <c r="I219" s="68">
        <v>11201</v>
      </c>
      <c r="J219" s="68">
        <v>11024</v>
      </c>
      <c r="K219" s="68">
        <v>8417</v>
      </c>
      <c r="L219" s="68">
        <v>10161</v>
      </c>
      <c r="M219" s="68">
        <v>8192</v>
      </c>
      <c r="N219" s="68">
        <v>8180</v>
      </c>
      <c r="O219" s="68">
        <v>9021</v>
      </c>
      <c r="P219" s="68">
        <v>10381</v>
      </c>
      <c r="Q219" s="68">
        <v>10117</v>
      </c>
      <c r="R219" s="49">
        <f>SUM(F219:Q219)</f>
        <v>112514</v>
      </c>
    </row>
    <row r="220" spans="1:20" s="13" customFormat="1" ht="13.5" customHeight="1" thickBot="1" x14ac:dyDescent="0.2">
      <c r="A220" s="71"/>
      <c r="B220" s="74"/>
      <c r="C220" s="80" t="s">
        <v>8</v>
      </c>
      <c r="D220" s="24" t="s">
        <v>9</v>
      </c>
      <c r="E220" s="25"/>
      <c r="F220" s="50">
        <f>$E220*F218*(185-100)/100</f>
        <v>0</v>
      </c>
      <c r="G220" s="50">
        <f t="shared" ref="G220:Q220" si="235">$E220*G218*(185-100)/100</f>
        <v>0</v>
      </c>
      <c r="H220" s="50">
        <f t="shared" si="235"/>
        <v>0</v>
      </c>
      <c r="I220" s="50">
        <f t="shared" si="235"/>
        <v>0</v>
      </c>
      <c r="J220" s="50">
        <f t="shared" si="235"/>
        <v>0</v>
      </c>
      <c r="K220" s="50">
        <f t="shared" si="235"/>
        <v>0</v>
      </c>
      <c r="L220" s="50">
        <f t="shared" si="235"/>
        <v>0</v>
      </c>
      <c r="M220" s="50">
        <f t="shared" si="235"/>
        <v>0</v>
      </c>
      <c r="N220" s="50">
        <f t="shared" si="235"/>
        <v>0</v>
      </c>
      <c r="O220" s="50">
        <f t="shared" si="235"/>
        <v>0</v>
      </c>
      <c r="P220" s="50">
        <f t="shared" si="235"/>
        <v>0</v>
      </c>
      <c r="Q220" s="50">
        <f t="shared" si="235"/>
        <v>0</v>
      </c>
      <c r="R220" s="51">
        <f>SUM(F220:Q220)</f>
        <v>0</v>
      </c>
    </row>
    <row r="221" spans="1:20" s="13" customFormat="1" ht="13.5" customHeight="1" thickBot="1" x14ac:dyDescent="0.2">
      <c r="A221" s="71"/>
      <c r="B221" s="74"/>
      <c r="C221" s="80"/>
      <c r="D221" s="26" t="s">
        <v>10</v>
      </c>
      <c r="E221" s="25"/>
      <c r="F221" s="50">
        <f>$E221*F218</f>
        <v>0</v>
      </c>
      <c r="G221" s="50">
        <f t="shared" ref="G221:Q221" si="236">$E221*G218</f>
        <v>0</v>
      </c>
      <c r="H221" s="50">
        <f t="shared" si="236"/>
        <v>0</v>
      </c>
      <c r="I221" s="50">
        <f t="shared" si="236"/>
        <v>0</v>
      </c>
      <c r="J221" s="50">
        <f t="shared" si="236"/>
        <v>0</v>
      </c>
      <c r="K221" s="50">
        <f t="shared" si="236"/>
        <v>0</v>
      </c>
      <c r="L221" s="50">
        <f t="shared" si="236"/>
        <v>0</v>
      </c>
      <c r="M221" s="50">
        <f t="shared" si="236"/>
        <v>0</v>
      </c>
      <c r="N221" s="50">
        <f t="shared" si="236"/>
        <v>0</v>
      </c>
      <c r="O221" s="50">
        <f t="shared" si="236"/>
        <v>0</v>
      </c>
      <c r="P221" s="50">
        <f t="shared" si="236"/>
        <v>0</v>
      </c>
      <c r="Q221" s="50">
        <f t="shared" si="236"/>
        <v>0</v>
      </c>
      <c r="R221" s="51">
        <f t="shared" ref="R221:R225" si="237">SUM(F221:Q221)</f>
        <v>0</v>
      </c>
    </row>
    <row r="222" spans="1:20" s="13" customFormat="1" ht="13.5" customHeight="1" thickBot="1" x14ac:dyDescent="0.2">
      <c r="A222" s="71"/>
      <c r="B222" s="74"/>
      <c r="C222" s="80" t="s">
        <v>11</v>
      </c>
      <c r="D222" s="26" t="s">
        <v>20</v>
      </c>
      <c r="E222" s="25"/>
      <c r="F222" s="67" t="s">
        <v>37</v>
      </c>
      <c r="G222" s="67" t="s">
        <v>37</v>
      </c>
      <c r="H222" s="67" t="s">
        <v>37</v>
      </c>
      <c r="I222" s="52">
        <f>$E222*I219</f>
        <v>0</v>
      </c>
      <c r="J222" s="52">
        <f t="shared" ref="J222:K222" si="238">$E222*J219</f>
        <v>0</v>
      </c>
      <c r="K222" s="52">
        <f t="shared" si="238"/>
        <v>0</v>
      </c>
      <c r="L222" s="67" t="s">
        <v>37</v>
      </c>
      <c r="M222" s="67" t="s">
        <v>37</v>
      </c>
      <c r="N222" s="67" t="s">
        <v>37</v>
      </c>
      <c r="O222" s="67" t="s">
        <v>37</v>
      </c>
      <c r="P222" s="67" t="s">
        <v>37</v>
      </c>
      <c r="Q222" s="67" t="s">
        <v>37</v>
      </c>
      <c r="R222" s="51">
        <f t="shared" si="237"/>
        <v>0</v>
      </c>
    </row>
    <row r="223" spans="1:20" s="13" customFormat="1" ht="13.5" customHeight="1" thickBot="1" x14ac:dyDescent="0.2">
      <c r="A223" s="71"/>
      <c r="B223" s="74"/>
      <c r="C223" s="80"/>
      <c r="D223" s="26" t="s">
        <v>21</v>
      </c>
      <c r="E223" s="25"/>
      <c r="F223" s="52">
        <f>$E223*F219</f>
        <v>0</v>
      </c>
      <c r="G223" s="52">
        <f t="shared" ref="G223:H223" si="239">$E223*G219</f>
        <v>0</v>
      </c>
      <c r="H223" s="52">
        <f t="shared" si="239"/>
        <v>0</v>
      </c>
      <c r="I223" s="67" t="s">
        <v>51</v>
      </c>
      <c r="J223" s="67" t="s">
        <v>51</v>
      </c>
      <c r="K223" s="67" t="s">
        <v>51</v>
      </c>
      <c r="L223" s="52">
        <f>$E223*L219</f>
        <v>0</v>
      </c>
      <c r="M223" s="52">
        <f t="shared" ref="M223:Q223" si="240">$E223*M219</f>
        <v>0</v>
      </c>
      <c r="N223" s="52">
        <f t="shared" si="240"/>
        <v>0</v>
      </c>
      <c r="O223" s="52">
        <f t="shared" si="240"/>
        <v>0</v>
      </c>
      <c r="P223" s="52">
        <f t="shared" si="240"/>
        <v>0</v>
      </c>
      <c r="Q223" s="52">
        <f t="shared" si="240"/>
        <v>0</v>
      </c>
      <c r="R223" s="51">
        <f t="shared" si="237"/>
        <v>0</v>
      </c>
    </row>
    <row r="224" spans="1:20" s="13" customFormat="1" ht="13.5" customHeight="1" x14ac:dyDescent="0.15">
      <c r="A224" s="71"/>
      <c r="B224" s="74"/>
      <c r="C224" s="81" t="s">
        <v>23</v>
      </c>
      <c r="D224" s="82"/>
      <c r="E224" s="27">
        <v>-3.23</v>
      </c>
      <c r="F224" s="53">
        <f>$E224*F219</f>
        <v>-29829.05</v>
      </c>
      <c r="G224" s="53">
        <f t="shared" ref="G224:Q224" si="241">$E224*G219</f>
        <v>-25678.5</v>
      </c>
      <c r="H224" s="53">
        <f t="shared" si="241"/>
        <v>-27891.05</v>
      </c>
      <c r="I224" s="53">
        <f t="shared" si="241"/>
        <v>-36179.230000000003</v>
      </c>
      <c r="J224" s="53">
        <f t="shared" si="241"/>
        <v>-35607.519999999997</v>
      </c>
      <c r="K224" s="53">
        <f t="shared" si="241"/>
        <v>-27186.91</v>
      </c>
      <c r="L224" s="53">
        <f t="shared" si="241"/>
        <v>-32820.03</v>
      </c>
      <c r="M224" s="53">
        <f t="shared" si="241"/>
        <v>-26460.16</v>
      </c>
      <c r="N224" s="53">
        <f t="shared" si="241"/>
        <v>-26421.4</v>
      </c>
      <c r="O224" s="53">
        <f t="shared" si="241"/>
        <v>-29137.829999999998</v>
      </c>
      <c r="P224" s="53">
        <f t="shared" si="241"/>
        <v>-33530.629999999997</v>
      </c>
      <c r="Q224" s="53">
        <f t="shared" si="241"/>
        <v>-32677.91</v>
      </c>
      <c r="R224" s="54">
        <f t="shared" si="237"/>
        <v>-363420.22000000003</v>
      </c>
    </row>
    <row r="225" spans="1:20" s="13" customFormat="1" ht="13.5" customHeight="1" x14ac:dyDescent="0.15">
      <c r="A225" s="71"/>
      <c r="B225" s="74"/>
      <c r="C225" s="83" t="s">
        <v>32</v>
      </c>
      <c r="D225" s="84"/>
      <c r="E225" s="28">
        <v>3.36</v>
      </c>
      <c r="F225" s="55">
        <f>INT($E225*F219)</f>
        <v>31029</v>
      </c>
      <c r="G225" s="55">
        <f t="shared" ref="G225:Q225" si="242">INT($E225*G219)</f>
        <v>26712</v>
      </c>
      <c r="H225" s="55">
        <f t="shared" si="242"/>
        <v>29013</v>
      </c>
      <c r="I225" s="55">
        <f t="shared" si="242"/>
        <v>37635</v>
      </c>
      <c r="J225" s="55">
        <f t="shared" si="242"/>
        <v>37040</v>
      </c>
      <c r="K225" s="55">
        <f t="shared" si="242"/>
        <v>28281</v>
      </c>
      <c r="L225" s="55">
        <f t="shared" si="242"/>
        <v>34140</v>
      </c>
      <c r="M225" s="55">
        <f t="shared" si="242"/>
        <v>27525</v>
      </c>
      <c r="N225" s="55">
        <f t="shared" si="242"/>
        <v>27484</v>
      </c>
      <c r="O225" s="55">
        <f t="shared" si="242"/>
        <v>30310</v>
      </c>
      <c r="P225" s="55">
        <f t="shared" si="242"/>
        <v>34880</v>
      </c>
      <c r="Q225" s="55">
        <f t="shared" si="242"/>
        <v>33993</v>
      </c>
      <c r="R225" s="49">
        <f t="shared" si="237"/>
        <v>378042</v>
      </c>
    </row>
    <row r="226" spans="1:20" s="13" customFormat="1" ht="13.5" customHeight="1" x14ac:dyDescent="0.15">
      <c r="A226" s="72"/>
      <c r="B226" s="75"/>
      <c r="C226" s="85" t="s">
        <v>12</v>
      </c>
      <c r="D226" s="86"/>
      <c r="E226" s="87"/>
      <c r="F226" s="56">
        <f>INT(SUM(F220:F225))</f>
        <v>1199</v>
      </c>
      <c r="G226" s="56">
        <f>INT(SUM(G220:G225))</f>
        <v>1033</v>
      </c>
      <c r="H226" s="56">
        <f t="shared" ref="H226:P226" si="243">INT(SUM(H220:H225))</f>
        <v>1121</v>
      </c>
      <c r="I226" s="56">
        <f t="shared" si="243"/>
        <v>1455</v>
      </c>
      <c r="J226" s="56">
        <f t="shared" si="243"/>
        <v>1432</v>
      </c>
      <c r="K226" s="56">
        <f t="shared" si="243"/>
        <v>1094</v>
      </c>
      <c r="L226" s="56">
        <f t="shared" si="243"/>
        <v>1319</v>
      </c>
      <c r="M226" s="56">
        <f t="shared" si="243"/>
        <v>1064</v>
      </c>
      <c r="N226" s="56">
        <f t="shared" si="243"/>
        <v>1062</v>
      </c>
      <c r="O226" s="56">
        <f t="shared" si="243"/>
        <v>1172</v>
      </c>
      <c r="P226" s="56">
        <f t="shared" si="243"/>
        <v>1349</v>
      </c>
      <c r="Q226" s="56">
        <f>INT(SUM(Q220:Q225))</f>
        <v>1315</v>
      </c>
      <c r="R226" s="56">
        <f>SUM(F226:Q226)</f>
        <v>14615</v>
      </c>
      <c r="T226" s="69">
        <f t="shared" ref="T226" si="244">R226</f>
        <v>14615</v>
      </c>
    </row>
    <row r="227" spans="1:20" s="13" customFormat="1" ht="13.5" customHeight="1" x14ac:dyDescent="0.15">
      <c r="A227" s="70">
        <v>25</v>
      </c>
      <c r="B227" s="73" t="s">
        <v>77</v>
      </c>
      <c r="C227" s="76" t="s">
        <v>6</v>
      </c>
      <c r="D227" s="77"/>
      <c r="E227" s="78"/>
      <c r="F227" s="47">
        <v>51</v>
      </c>
      <c r="G227" s="47">
        <v>51</v>
      </c>
      <c r="H227" s="47">
        <v>51</v>
      </c>
      <c r="I227" s="47">
        <v>51</v>
      </c>
      <c r="J227" s="47">
        <v>51</v>
      </c>
      <c r="K227" s="47">
        <v>46</v>
      </c>
      <c r="L227" s="47">
        <v>51</v>
      </c>
      <c r="M227" s="47">
        <v>51</v>
      </c>
      <c r="N227" s="47">
        <v>51</v>
      </c>
      <c r="O227" s="47">
        <v>51</v>
      </c>
      <c r="P227" s="47">
        <v>51</v>
      </c>
      <c r="Q227" s="47">
        <v>51</v>
      </c>
      <c r="R227" s="48" t="s">
        <v>7</v>
      </c>
    </row>
    <row r="228" spans="1:20" s="13" customFormat="1" ht="14.25" customHeight="1" thickBot="1" x14ac:dyDescent="0.2">
      <c r="A228" s="71"/>
      <c r="B228" s="74"/>
      <c r="C228" s="23" t="s">
        <v>22</v>
      </c>
      <c r="D228" s="79" t="s">
        <v>9</v>
      </c>
      <c r="E228" s="79"/>
      <c r="F228" s="68">
        <v>4985</v>
      </c>
      <c r="G228" s="68">
        <v>5143</v>
      </c>
      <c r="H228" s="68">
        <v>7549</v>
      </c>
      <c r="I228" s="68">
        <v>8407</v>
      </c>
      <c r="J228" s="68">
        <v>4195</v>
      </c>
      <c r="K228" s="68">
        <v>5413</v>
      </c>
      <c r="L228" s="68">
        <v>5829</v>
      </c>
      <c r="M228" s="68">
        <v>5658</v>
      </c>
      <c r="N228" s="68">
        <v>5954</v>
      </c>
      <c r="O228" s="68">
        <v>5154</v>
      </c>
      <c r="P228" s="68">
        <v>7818</v>
      </c>
      <c r="Q228" s="68">
        <v>6547</v>
      </c>
      <c r="R228" s="49">
        <f>SUM(F228:Q228)</f>
        <v>72652</v>
      </c>
    </row>
    <row r="229" spans="1:20" s="13" customFormat="1" ht="13.5" customHeight="1" thickBot="1" x14ac:dyDescent="0.2">
      <c r="A229" s="71"/>
      <c r="B229" s="74"/>
      <c r="C229" s="80" t="s">
        <v>8</v>
      </c>
      <c r="D229" s="24" t="s">
        <v>9</v>
      </c>
      <c r="E229" s="25"/>
      <c r="F229" s="50">
        <f>$E229*F227*(185-100)/100</f>
        <v>0</v>
      </c>
      <c r="G229" s="50">
        <f t="shared" ref="G229:Q229" si="245">$E229*G227*(185-100)/100</f>
        <v>0</v>
      </c>
      <c r="H229" s="50">
        <f t="shared" si="245"/>
        <v>0</v>
      </c>
      <c r="I229" s="50">
        <f t="shared" si="245"/>
        <v>0</v>
      </c>
      <c r="J229" s="50">
        <f t="shared" si="245"/>
        <v>0</v>
      </c>
      <c r="K229" s="50">
        <f t="shared" si="245"/>
        <v>0</v>
      </c>
      <c r="L229" s="50">
        <f t="shared" si="245"/>
        <v>0</v>
      </c>
      <c r="M229" s="50">
        <f t="shared" si="245"/>
        <v>0</v>
      </c>
      <c r="N229" s="50">
        <f t="shared" si="245"/>
        <v>0</v>
      </c>
      <c r="O229" s="50">
        <f t="shared" si="245"/>
        <v>0</v>
      </c>
      <c r="P229" s="50">
        <f t="shared" si="245"/>
        <v>0</v>
      </c>
      <c r="Q229" s="50">
        <f t="shared" si="245"/>
        <v>0</v>
      </c>
      <c r="R229" s="51">
        <f>SUM(F229:Q229)</f>
        <v>0</v>
      </c>
    </row>
    <row r="230" spans="1:20" s="13" customFormat="1" ht="13.5" customHeight="1" thickBot="1" x14ac:dyDescent="0.2">
      <c r="A230" s="71"/>
      <c r="B230" s="74"/>
      <c r="C230" s="80"/>
      <c r="D230" s="26" t="s">
        <v>10</v>
      </c>
      <c r="E230" s="25"/>
      <c r="F230" s="50">
        <f>$E230*F227</f>
        <v>0</v>
      </c>
      <c r="G230" s="50">
        <f t="shared" ref="G230:Q230" si="246">$E230*G227</f>
        <v>0</v>
      </c>
      <c r="H230" s="50">
        <f t="shared" si="246"/>
        <v>0</v>
      </c>
      <c r="I230" s="50">
        <f t="shared" si="246"/>
        <v>0</v>
      </c>
      <c r="J230" s="50">
        <f t="shared" si="246"/>
        <v>0</v>
      </c>
      <c r="K230" s="50">
        <f t="shared" si="246"/>
        <v>0</v>
      </c>
      <c r="L230" s="50">
        <f t="shared" si="246"/>
        <v>0</v>
      </c>
      <c r="M230" s="50">
        <f t="shared" si="246"/>
        <v>0</v>
      </c>
      <c r="N230" s="50">
        <f t="shared" si="246"/>
        <v>0</v>
      </c>
      <c r="O230" s="50">
        <f t="shared" si="246"/>
        <v>0</v>
      </c>
      <c r="P230" s="50">
        <f t="shared" si="246"/>
        <v>0</v>
      </c>
      <c r="Q230" s="50">
        <f t="shared" si="246"/>
        <v>0</v>
      </c>
      <c r="R230" s="51">
        <f t="shared" ref="R230:R234" si="247">SUM(F230:Q230)</f>
        <v>0</v>
      </c>
    </row>
    <row r="231" spans="1:20" s="13" customFormat="1" ht="13.5" customHeight="1" thickBot="1" x14ac:dyDescent="0.2">
      <c r="A231" s="71"/>
      <c r="B231" s="74"/>
      <c r="C231" s="80" t="s">
        <v>11</v>
      </c>
      <c r="D231" s="26" t="s">
        <v>20</v>
      </c>
      <c r="E231" s="25"/>
      <c r="F231" s="67" t="s">
        <v>37</v>
      </c>
      <c r="G231" s="67" t="s">
        <v>37</v>
      </c>
      <c r="H231" s="67" t="s">
        <v>37</v>
      </c>
      <c r="I231" s="52">
        <f>$E231*I228</f>
        <v>0</v>
      </c>
      <c r="J231" s="52">
        <f t="shared" ref="J231:K231" si="248">$E231*J228</f>
        <v>0</v>
      </c>
      <c r="K231" s="52">
        <f t="shared" si="248"/>
        <v>0</v>
      </c>
      <c r="L231" s="67" t="s">
        <v>37</v>
      </c>
      <c r="M231" s="67" t="s">
        <v>37</v>
      </c>
      <c r="N231" s="67" t="s">
        <v>37</v>
      </c>
      <c r="O231" s="67" t="s">
        <v>37</v>
      </c>
      <c r="P231" s="67" t="s">
        <v>37</v>
      </c>
      <c r="Q231" s="67" t="s">
        <v>37</v>
      </c>
      <c r="R231" s="51">
        <f t="shared" si="247"/>
        <v>0</v>
      </c>
    </row>
    <row r="232" spans="1:20" s="13" customFormat="1" ht="13.5" customHeight="1" thickBot="1" x14ac:dyDescent="0.2">
      <c r="A232" s="71"/>
      <c r="B232" s="74"/>
      <c r="C232" s="80"/>
      <c r="D232" s="26" t="s">
        <v>21</v>
      </c>
      <c r="E232" s="25"/>
      <c r="F232" s="52">
        <f>$E232*F228</f>
        <v>0</v>
      </c>
      <c r="G232" s="52">
        <f t="shared" ref="G232:H232" si="249">$E232*G228</f>
        <v>0</v>
      </c>
      <c r="H232" s="52">
        <f t="shared" si="249"/>
        <v>0</v>
      </c>
      <c r="I232" s="67" t="s">
        <v>51</v>
      </c>
      <c r="J232" s="67" t="s">
        <v>51</v>
      </c>
      <c r="K232" s="67" t="s">
        <v>51</v>
      </c>
      <c r="L232" s="52">
        <f>$E232*L228</f>
        <v>0</v>
      </c>
      <c r="M232" s="52">
        <f t="shared" ref="M232:Q232" si="250">$E232*M228</f>
        <v>0</v>
      </c>
      <c r="N232" s="52">
        <f t="shared" si="250"/>
        <v>0</v>
      </c>
      <c r="O232" s="52">
        <f t="shared" si="250"/>
        <v>0</v>
      </c>
      <c r="P232" s="52">
        <f t="shared" si="250"/>
        <v>0</v>
      </c>
      <c r="Q232" s="52">
        <f t="shared" si="250"/>
        <v>0</v>
      </c>
      <c r="R232" s="51">
        <f t="shared" si="247"/>
        <v>0</v>
      </c>
    </row>
    <row r="233" spans="1:20" s="13" customFormat="1" ht="13.5" customHeight="1" x14ac:dyDescent="0.15">
      <c r="A233" s="71"/>
      <c r="B233" s="74"/>
      <c r="C233" s="81" t="s">
        <v>23</v>
      </c>
      <c r="D233" s="82"/>
      <c r="E233" s="27">
        <v>-3.23</v>
      </c>
      <c r="F233" s="53">
        <f>$E233*F228</f>
        <v>-16101.55</v>
      </c>
      <c r="G233" s="53">
        <f t="shared" ref="G233:Q233" si="251">$E233*G228</f>
        <v>-16611.89</v>
      </c>
      <c r="H233" s="53">
        <f t="shared" si="251"/>
        <v>-24383.27</v>
      </c>
      <c r="I233" s="53">
        <f t="shared" si="251"/>
        <v>-27154.61</v>
      </c>
      <c r="J233" s="53">
        <f t="shared" si="251"/>
        <v>-13549.85</v>
      </c>
      <c r="K233" s="53">
        <f t="shared" si="251"/>
        <v>-17483.990000000002</v>
      </c>
      <c r="L233" s="53">
        <f t="shared" si="251"/>
        <v>-18827.669999999998</v>
      </c>
      <c r="M233" s="53">
        <f t="shared" si="251"/>
        <v>-18275.34</v>
      </c>
      <c r="N233" s="53">
        <f t="shared" si="251"/>
        <v>-19231.419999999998</v>
      </c>
      <c r="O233" s="53">
        <f t="shared" si="251"/>
        <v>-16647.419999999998</v>
      </c>
      <c r="P233" s="53">
        <f t="shared" si="251"/>
        <v>-25252.14</v>
      </c>
      <c r="Q233" s="53">
        <f t="shared" si="251"/>
        <v>-21146.81</v>
      </c>
      <c r="R233" s="54">
        <f t="shared" si="247"/>
        <v>-234665.96000000002</v>
      </c>
    </row>
    <row r="234" spans="1:20" s="13" customFormat="1" ht="13.5" customHeight="1" x14ac:dyDescent="0.15">
      <c r="A234" s="71"/>
      <c r="B234" s="74"/>
      <c r="C234" s="83" t="s">
        <v>32</v>
      </c>
      <c r="D234" s="84"/>
      <c r="E234" s="28">
        <v>3.36</v>
      </c>
      <c r="F234" s="55">
        <f>INT($E234*F228)</f>
        <v>16749</v>
      </c>
      <c r="G234" s="55">
        <f t="shared" ref="G234:Q234" si="252">INT($E234*G228)</f>
        <v>17280</v>
      </c>
      <c r="H234" s="55">
        <f t="shared" si="252"/>
        <v>25364</v>
      </c>
      <c r="I234" s="55">
        <f t="shared" si="252"/>
        <v>28247</v>
      </c>
      <c r="J234" s="55">
        <f t="shared" si="252"/>
        <v>14095</v>
      </c>
      <c r="K234" s="55">
        <f t="shared" si="252"/>
        <v>18187</v>
      </c>
      <c r="L234" s="55">
        <f t="shared" si="252"/>
        <v>19585</v>
      </c>
      <c r="M234" s="55">
        <f t="shared" si="252"/>
        <v>19010</v>
      </c>
      <c r="N234" s="55">
        <f t="shared" si="252"/>
        <v>20005</v>
      </c>
      <c r="O234" s="55">
        <f t="shared" si="252"/>
        <v>17317</v>
      </c>
      <c r="P234" s="55">
        <f t="shared" si="252"/>
        <v>26268</v>
      </c>
      <c r="Q234" s="55">
        <f t="shared" si="252"/>
        <v>21997</v>
      </c>
      <c r="R234" s="49">
        <f t="shared" si="247"/>
        <v>244104</v>
      </c>
    </row>
    <row r="235" spans="1:20" s="13" customFormat="1" ht="13.5" customHeight="1" x14ac:dyDescent="0.15">
      <c r="A235" s="72"/>
      <c r="B235" s="75"/>
      <c r="C235" s="85" t="s">
        <v>12</v>
      </c>
      <c r="D235" s="86"/>
      <c r="E235" s="87"/>
      <c r="F235" s="56">
        <f>INT(SUM(F229:F234))</f>
        <v>647</v>
      </c>
      <c r="G235" s="56">
        <f>INT(SUM(G229:G234))</f>
        <v>668</v>
      </c>
      <c r="H235" s="56">
        <f t="shared" ref="H235:P235" si="253">INT(SUM(H229:H234))</f>
        <v>980</v>
      </c>
      <c r="I235" s="56">
        <f t="shared" si="253"/>
        <v>1092</v>
      </c>
      <c r="J235" s="56">
        <f t="shared" si="253"/>
        <v>545</v>
      </c>
      <c r="K235" s="56">
        <f t="shared" si="253"/>
        <v>703</v>
      </c>
      <c r="L235" s="56">
        <f t="shared" si="253"/>
        <v>757</v>
      </c>
      <c r="M235" s="56">
        <f t="shared" si="253"/>
        <v>734</v>
      </c>
      <c r="N235" s="56">
        <f t="shared" si="253"/>
        <v>773</v>
      </c>
      <c r="O235" s="56">
        <f t="shared" si="253"/>
        <v>669</v>
      </c>
      <c r="P235" s="56">
        <f t="shared" si="253"/>
        <v>1015</v>
      </c>
      <c r="Q235" s="56">
        <f>INT(SUM(Q229:Q234))</f>
        <v>850</v>
      </c>
      <c r="R235" s="56">
        <f>SUM(F235:Q235)</f>
        <v>9433</v>
      </c>
      <c r="T235" s="69">
        <f t="shared" ref="T235" si="254">R235</f>
        <v>9433</v>
      </c>
    </row>
    <row r="236" spans="1:20" s="13" customFormat="1" ht="13.5" customHeight="1" x14ac:dyDescent="0.15">
      <c r="A236" s="70">
        <v>26</v>
      </c>
      <c r="B236" s="73" t="s">
        <v>78</v>
      </c>
      <c r="C236" s="76" t="s">
        <v>6</v>
      </c>
      <c r="D236" s="77"/>
      <c r="E236" s="78"/>
      <c r="F236" s="47">
        <v>95</v>
      </c>
      <c r="G236" s="47">
        <v>95</v>
      </c>
      <c r="H236" s="47">
        <v>95</v>
      </c>
      <c r="I236" s="47">
        <v>96</v>
      </c>
      <c r="J236" s="47">
        <v>96</v>
      </c>
      <c r="K236" s="47">
        <v>96</v>
      </c>
      <c r="L236" s="47">
        <v>95</v>
      </c>
      <c r="M236" s="47">
        <v>95</v>
      </c>
      <c r="N236" s="47">
        <v>95</v>
      </c>
      <c r="O236" s="47">
        <v>95</v>
      </c>
      <c r="P236" s="47">
        <v>95</v>
      </c>
      <c r="Q236" s="47">
        <v>95</v>
      </c>
      <c r="R236" s="48" t="s">
        <v>7</v>
      </c>
    </row>
    <row r="237" spans="1:20" s="13" customFormat="1" ht="14.25" customHeight="1" thickBot="1" x14ac:dyDescent="0.2">
      <c r="A237" s="71"/>
      <c r="B237" s="74"/>
      <c r="C237" s="23" t="s">
        <v>22</v>
      </c>
      <c r="D237" s="79" t="s">
        <v>9</v>
      </c>
      <c r="E237" s="79"/>
      <c r="F237" s="68">
        <v>13270</v>
      </c>
      <c r="G237" s="68">
        <v>13140</v>
      </c>
      <c r="H237" s="68">
        <v>17027</v>
      </c>
      <c r="I237" s="68">
        <v>20110</v>
      </c>
      <c r="J237" s="68">
        <v>11289</v>
      </c>
      <c r="K237" s="68">
        <v>12169</v>
      </c>
      <c r="L237" s="68">
        <v>15719</v>
      </c>
      <c r="M237" s="68">
        <v>14493</v>
      </c>
      <c r="N237" s="68">
        <v>14804</v>
      </c>
      <c r="O237" s="68">
        <v>12335</v>
      </c>
      <c r="P237" s="68">
        <v>16775</v>
      </c>
      <c r="Q237" s="68">
        <v>14802</v>
      </c>
      <c r="R237" s="49">
        <f>SUM(F237:Q237)</f>
        <v>175933</v>
      </c>
    </row>
    <row r="238" spans="1:20" s="13" customFormat="1" ht="13.5" customHeight="1" thickBot="1" x14ac:dyDescent="0.2">
      <c r="A238" s="71"/>
      <c r="B238" s="74"/>
      <c r="C238" s="80" t="s">
        <v>8</v>
      </c>
      <c r="D238" s="24" t="s">
        <v>9</v>
      </c>
      <c r="E238" s="25"/>
      <c r="F238" s="50">
        <f>$E238*F236*(185-100)/100</f>
        <v>0</v>
      </c>
      <c r="G238" s="50">
        <f t="shared" ref="G238:Q238" si="255">$E238*G236*(185-100)/100</f>
        <v>0</v>
      </c>
      <c r="H238" s="50">
        <f t="shared" si="255"/>
        <v>0</v>
      </c>
      <c r="I238" s="50">
        <f t="shared" si="255"/>
        <v>0</v>
      </c>
      <c r="J238" s="50">
        <f t="shared" si="255"/>
        <v>0</v>
      </c>
      <c r="K238" s="50">
        <f t="shared" si="255"/>
        <v>0</v>
      </c>
      <c r="L238" s="50">
        <f t="shared" si="255"/>
        <v>0</v>
      </c>
      <c r="M238" s="50">
        <f t="shared" si="255"/>
        <v>0</v>
      </c>
      <c r="N238" s="50">
        <f t="shared" si="255"/>
        <v>0</v>
      </c>
      <c r="O238" s="50">
        <f t="shared" si="255"/>
        <v>0</v>
      </c>
      <c r="P238" s="50">
        <f t="shared" si="255"/>
        <v>0</v>
      </c>
      <c r="Q238" s="50">
        <f t="shared" si="255"/>
        <v>0</v>
      </c>
      <c r="R238" s="51">
        <f>SUM(F238:Q238)</f>
        <v>0</v>
      </c>
    </row>
    <row r="239" spans="1:20" s="13" customFormat="1" ht="13.5" customHeight="1" thickBot="1" x14ac:dyDescent="0.2">
      <c r="A239" s="71"/>
      <c r="B239" s="74"/>
      <c r="C239" s="80"/>
      <c r="D239" s="26" t="s">
        <v>10</v>
      </c>
      <c r="E239" s="25"/>
      <c r="F239" s="50">
        <f>$E239*F236</f>
        <v>0</v>
      </c>
      <c r="G239" s="50">
        <f t="shared" ref="G239:Q239" si="256">$E239*G236</f>
        <v>0</v>
      </c>
      <c r="H239" s="50">
        <f t="shared" si="256"/>
        <v>0</v>
      </c>
      <c r="I239" s="50">
        <f t="shared" si="256"/>
        <v>0</v>
      </c>
      <c r="J239" s="50">
        <f t="shared" si="256"/>
        <v>0</v>
      </c>
      <c r="K239" s="50">
        <f t="shared" si="256"/>
        <v>0</v>
      </c>
      <c r="L239" s="50">
        <f t="shared" si="256"/>
        <v>0</v>
      </c>
      <c r="M239" s="50">
        <f t="shared" si="256"/>
        <v>0</v>
      </c>
      <c r="N239" s="50">
        <f t="shared" si="256"/>
        <v>0</v>
      </c>
      <c r="O239" s="50">
        <f t="shared" si="256"/>
        <v>0</v>
      </c>
      <c r="P239" s="50">
        <f t="shared" si="256"/>
        <v>0</v>
      </c>
      <c r="Q239" s="50">
        <f t="shared" si="256"/>
        <v>0</v>
      </c>
      <c r="R239" s="51">
        <f t="shared" ref="R239:R243" si="257">SUM(F239:Q239)</f>
        <v>0</v>
      </c>
    </row>
    <row r="240" spans="1:20" s="13" customFormat="1" ht="13.5" customHeight="1" thickBot="1" x14ac:dyDescent="0.2">
      <c r="A240" s="71"/>
      <c r="B240" s="74"/>
      <c r="C240" s="80" t="s">
        <v>11</v>
      </c>
      <c r="D240" s="26" t="s">
        <v>20</v>
      </c>
      <c r="E240" s="25"/>
      <c r="F240" s="67" t="s">
        <v>37</v>
      </c>
      <c r="G240" s="67" t="s">
        <v>37</v>
      </c>
      <c r="H240" s="67" t="s">
        <v>37</v>
      </c>
      <c r="I240" s="52">
        <f>$E240*I237</f>
        <v>0</v>
      </c>
      <c r="J240" s="52">
        <f t="shared" ref="J240:K240" si="258">$E240*J237</f>
        <v>0</v>
      </c>
      <c r="K240" s="52">
        <f t="shared" si="258"/>
        <v>0</v>
      </c>
      <c r="L240" s="67" t="s">
        <v>37</v>
      </c>
      <c r="M240" s="67" t="s">
        <v>37</v>
      </c>
      <c r="N240" s="67" t="s">
        <v>37</v>
      </c>
      <c r="O240" s="67" t="s">
        <v>37</v>
      </c>
      <c r="P240" s="67" t="s">
        <v>37</v>
      </c>
      <c r="Q240" s="67" t="s">
        <v>37</v>
      </c>
      <c r="R240" s="51">
        <f t="shared" si="257"/>
        <v>0</v>
      </c>
    </row>
    <row r="241" spans="1:20" s="13" customFormat="1" ht="13.5" customHeight="1" thickBot="1" x14ac:dyDescent="0.2">
      <c r="A241" s="71"/>
      <c r="B241" s="74"/>
      <c r="C241" s="80"/>
      <c r="D241" s="26" t="s">
        <v>21</v>
      </c>
      <c r="E241" s="25"/>
      <c r="F241" s="52">
        <f>$E241*F237</f>
        <v>0</v>
      </c>
      <c r="G241" s="52">
        <f t="shared" ref="G241:H241" si="259">$E241*G237</f>
        <v>0</v>
      </c>
      <c r="H241" s="52">
        <f t="shared" si="259"/>
        <v>0</v>
      </c>
      <c r="I241" s="67" t="s">
        <v>51</v>
      </c>
      <c r="J241" s="67" t="s">
        <v>51</v>
      </c>
      <c r="K241" s="67" t="s">
        <v>51</v>
      </c>
      <c r="L241" s="52">
        <f>$E241*L237</f>
        <v>0</v>
      </c>
      <c r="M241" s="52">
        <f t="shared" ref="M241:Q241" si="260">$E241*M237</f>
        <v>0</v>
      </c>
      <c r="N241" s="52">
        <f t="shared" si="260"/>
        <v>0</v>
      </c>
      <c r="O241" s="52">
        <f t="shared" si="260"/>
        <v>0</v>
      </c>
      <c r="P241" s="52">
        <f t="shared" si="260"/>
        <v>0</v>
      </c>
      <c r="Q241" s="52">
        <f t="shared" si="260"/>
        <v>0</v>
      </c>
      <c r="R241" s="51">
        <f t="shared" si="257"/>
        <v>0</v>
      </c>
    </row>
    <row r="242" spans="1:20" s="13" customFormat="1" ht="13.5" customHeight="1" x14ac:dyDescent="0.15">
      <c r="A242" s="71"/>
      <c r="B242" s="74"/>
      <c r="C242" s="81" t="s">
        <v>23</v>
      </c>
      <c r="D242" s="82"/>
      <c r="E242" s="27">
        <v>-3.23</v>
      </c>
      <c r="F242" s="53">
        <f>$E242*F237</f>
        <v>-42862.1</v>
      </c>
      <c r="G242" s="53">
        <f t="shared" ref="G242:Q242" si="261">$E242*G237</f>
        <v>-42442.2</v>
      </c>
      <c r="H242" s="53">
        <f t="shared" si="261"/>
        <v>-54997.21</v>
      </c>
      <c r="I242" s="53">
        <f t="shared" si="261"/>
        <v>-64955.3</v>
      </c>
      <c r="J242" s="53">
        <f t="shared" si="261"/>
        <v>-36463.47</v>
      </c>
      <c r="K242" s="53">
        <f t="shared" si="261"/>
        <v>-39305.870000000003</v>
      </c>
      <c r="L242" s="53">
        <f t="shared" si="261"/>
        <v>-50772.37</v>
      </c>
      <c r="M242" s="53">
        <f t="shared" si="261"/>
        <v>-46812.39</v>
      </c>
      <c r="N242" s="53">
        <f t="shared" si="261"/>
        <v>-47816.92</v>
      </c>
      <c r="O242" s="53">
        <f t="shared" si="261"/>
        <v>-39842.050000000003</v>
      </c>
      <c r="P242" s="53">
        <f t="shared" si="261"/>
        <v>-54183.25</v>
      </c>
      <c r="Q242" s="53">
        <f t="shared" si="261"/>
        <v>-47810.46</v>
      </c>
      <c r="R242" s="54">
        <f t="shared" si="257"/>
        <v>-568263.59</v>
      </c>
    </row>
    <row r="243" spans="1:20" s="13" customFormat="1" ht="13.5" customHeight="1" x14ac:dyDescent="0.15">
      <c r="A243" s="71"/>
      <c r="B243" s="74"/>
      <c r="C243" s="83" t="s">
        <v>32</v>
      </c>
      <c r="D243" s="84"/>
      <c r="E243" s="28">
        <v>3.36</v>
      </c>
      <c r="F243" s="55">
        <f>INT($E243*F237)</f>
        <v>44587</v>
      </c>
      <c r="G243" s="55">
        <f t="shared" ref="G243:Q243" si="262">INT($E243*G237)</f>
        <v>44150</v>
      </c>
      <c r="H243" s="55">
        <f t="shared" si="262"/>
        <v>57210</v>
      </c>
      <c r="I243" s="55">
        <f t="shared" si="262"/>
        <v>67569</v>
      </c>
      <c r="J243" s="55">
        <f t="shared" si="262"/>
        <v>37931</v>
      </c>
      <c r="K243" s="55">
        <f t="shared" si="262"/>
        <v>40887</v>
      </c>
      <c r="L243" s="55">
        <f t="shared" si="262"/>
        <v>52815</v>
      </c>
      <c r="M243" s="55">
        <f t="shared" si="262"/>
        <v>48696</v>
      </c>
      <c r="N243" s="55">
        <f t="shared" si="262"/>
        <v>49741</v>
      </c>
      <c r="O243" s="55">
        <f t="shared" si="262"/>
        <v>41445</v>
      </c>
      <c r="P243" s="55">
        <f t="shared" si="262"/>
        <v>56364</v>
      </c>
      <c r="Q243" s="55">
        <f t="shared" si="262"/>
        <v>49734</v>
      </c>
      <c r="R243" s="49">
        <f t="shared" si="257"/>
        <v>591129</v>
      </c>
    </row>
    <row r="244" spans="1:20" s="13" customFormat="1" ht="13.5" customHeight="1" x14ac:dyDescent="0.15">
      <c r="A244" s="72"/>
      <c r="B244" s="75"/>
      <c r="C244" s="85" t="s">
        <v>12</v>
      </c>
      <c r="D244" s="86"/>
      <c r="E244" s="87"/>
      <c r="F244" s="56">
        <f>INT(SUM(F238:F243))</f>
        <v>1724</v>
      </c>
      <c r="G244" s="56">
        <f>INT(SUM(G238:G243))</f>
        <v>1707</v>
      </c>
      <c r="H244" s="56">
        <f t="shared" ref="H244:P244" si="263">INT(SUM(H238:H243))</f>
        <v>2212</v>
      </c>
      <c r="I244" s="56">
        <f t="shared" si="263"/>
        <v>2613</v>
      </c>
      <c r="J244" s="56">
        <f t="shared" si="263"/>
        <v>1467</v>
      </c>
      <c r="K244" s="56">
        <f t="shared" si="263"/>
        <v>1581</v>
      </c>
      <c r="L244" s="56">
        <f t="shared" si="263"/>
        <v>2042</v>
      </c>
      <c r="M244" s="56">
        <f t="shared" si="263"/>
        <v>1883</v>
      </c>
      <c r="N244" s="56">
        <f t="shared" si="263"/>
        <v>1924</v>
      </c>
      <c r="O244" s="56">
        <f t="shared" si="263"/>
        <v>1602</v>
      </c>
      <c r="P244" s="56">
        <f t="shared" si="263"/>
        <v>2180</v>
      </c>
      <c r="Q244" s="56">
        <f>INT(SUM(Q238:Q243))</f>
        <v>1923</v>
      </c>
      <c r="R244" s="56">
        <f>SUM(F244:Q244)</f>
        <v>22858</v>
      </c>
      <c r="T244" s="69">
        <f t="shared" ref="T244" si="264">R244</f>
        <v>22858</v>
      </c>
    </row>
    <row r="245" spans="1:20" s="13" customFormat="1" ht="13.5" customHeight="1" x14ac:dyDescent="0.15">
      <c r="A245" s="70">
        <v>27</v>
      </c>
      <c r="B245" s="73" t="s">
        <v>79</v>
      </c>
      <c r="C245" s="76" t="s">
        <v>6</v>
      </c>
      <c r="D245" s="77"/>
      <c r="E245" s="78"/>
      <c r="F245" s="47">
        <v>55</v>
      </c>
      <c r="G245" s="47">
        <v>55</v>
      </c>
      <c r="H245" s="47">
        <v>55</v>
      </c>
      <c r="I245" s="47">
        <v>55</v>
      </c>
      <c r="J245" s="47">
        <v>55</v>
      </c>
      <c r="K245" s="47">
        <v>55</v>
      </c>
      <c r="L245" s="47">
        <v>50</v>
      </c>
      <c r="M245" s="47">
        <v>50</v>
      </c>
      <c r="N245" s="47">
        <v>50</v>
      </c>
      <c r="O245" s="47">
        <v>50</v>
      </c>
      <c r="P245" s="47">
        <v>55</v>
      </c>
      <c r="Q245" s="47">
        <v>55</v>
      </c>
      <c r="R245" s="48" t="s">
        <v>7</v>
      </c>
    </row>
    <row r="246" spans="1:20" s="13" customFormat="1" ht="14.25" customHeight="1" thickBot="1" x14ac:dyDescent="0.2">
      <c r="A246" s="71"/>
      <c r="B246" s="74"/>
      <c r="C246" s="23" t="s">
        <v>22</v>
      </c>
      <c r="D246" s="79" t="s">
        <v>9</v>
      </c>
      <c r="E246" s="79"/>
      <c r="F246" s="68">
        <v>6157</v>
      </c>
      <c r="G246" s="68">
        <v>6231</v>
      </c>
      <c r="H246" s="68">
        <v>7514</v>
      </c>
      <c r="I246" s="68">
        <v>9720</v>
      </c>
      <c r="J246" s="68">
        <v>7698</v>
      </c>
      <c r="K246" s="68">
        <v>4887</v>
      </c>
      <c r="L246" s="68">
        <v>7326</v>
      </c>
      <c r="M246" s="68">
        <v>7084</v>
      </c>
      <c r="N246" s="68">
        <v>6437</v>
      </c>
      <c r="O246" s="68">
        <v>6150</v>
      </c>
      <c r="P246" s="68">
        <v>7924</v>
      </c>
      <c r="Q246" s="68">
        <v>7391</v>
      </c>
      <c r="R246" s="49">
        <f>SUM(F246:Q246)</f>
        <v>84519</v>
      </c>
    </row>
    <row r="247" spans="1:20" s="13" customFormat="1" ht="13.5" customHeight="1" thickBot="1" x14ac:dyDescent="0.2">
      <c r="A247" s="71"/>
      <c r="B247" s="74"/>
      <c r="C247" s="80" t="s">
        <v>8</v>
      </c>
      <c r="D247" s="24" t="s">
        <v>9</v>
      </c>
      <c r="E247" s="25"/>
      <c r="F247" s="50">
        <f>$E247*F245*(185-100)/100</f>
        <v>0</v>
      </c>
      <c r="G247" s="50">
        <f t="shared" ref="G247:Q247" si="265">$E247*G245*(185-100)/100</f>
        <v>0</v>
      </c>
      <c r="H247" s="50">
        <f t="shared" si="265"/>
        <v>0</v>
      </c>
      <c r="I247" s="50">
        <f t="shared" si="265"/>
        <v>0</v>
      </c>
      <c r="J247" s="50">
        <f t="shared" si="265"/>
        <v>0</v>
      </c>
      <c r="K247" s="50">
        <f t="shared" si="265"/>
        <v>0</v>
      </c>
      <c r="L247" s="50">
        <f t="shared" si="265"/>
        <v>0</v>
      </c>
      <c r="M247" s="50">
        <f t="shared" si="265"/>
        <v>0</v>
      </c>
      <c r="N247" s="50">
        <f t="shared" si="265"/>
        <v>0</v>
      </c>
      <c r="O247" s="50">
        <f t="shared" si="265"/>
        <v>0</v>
      </c>
      <c r="P247" s="50">
        <f t="shared" si="265"/>
        <v>0</v>
      </c>
      <c r="Q247" s="50">
        <f t="shared" si="265"/>
        <v>0</v>
      </c>
      <c r="R247" s="51">
        <f>SUM(F247:Q247)</f>
        <v>0</v>
      </c>
    </row>
    <row r="248" spans="1:20" s="13" customFormat="1" ht="13.5" customHeight="1" thickBot="1" x14ac:dyDescent="0.2">
      <c r="A248" s="71"/>
      <c r="B248" s="74"/>
      <c r="C248" s="80"/>
      <c r="D248" s="26" t="s">
        <v>10</v>
      </c>
      <c r="E248" s="25"/>
      <c r="F248" s="50">
        <f>$E248*F245</f>
        <v>0</v>
      </c>
      <c r="G248" s="50">
        <f t="shared" ref="G248:Q248" si="266">$E248*G245</f>
        <v>0</v>
      </c>
      <c r="H248" s="50">
        <f t="shared" si="266"/>
        <v>0</v>
      </c>
      <c r="I248" s="50">
        <f t="shared" si="266"/>
        <v>0</v>
      </c>
      <c r="J248" s="50">
        <f t="shared" si="266"/>
        <v>0</v>
      </c>
      <c r="K248" s="50">
        <f t="shared" si="266"/>
        <v>0</v>
      </c>
      <c r="L248" s="50">
        <f t="shared" si="266"/>
        <v>0</v>
      </c>
      <c r="M248" s="50">
        <f t="shared" si="266"/>
        <v>0</v>
      </c>
      <c r="N248" s="50">
        <f t="shared" si="266"/>
        <v>0</v>
      </c>
      <c r="O248" s="50">
        <f t="shared" si="266"/>
        <v>0</v>
      </c>
      <c r="P248" s="50">
        <f t="shared" si="266"/>
        <v>0</v>
      </c>
      <c r="Q248" s="50">
        <f t="shared" si="266"/>
        <v>0</v>
      </c>
      <c r="R248" s="51">
        <f t="shared" ref="R248:R252" si="267">SUM(F248:Q248)</f>
        <v>0</v>
      </c>
    </row>
    <row r="249" spans="1:20" s="13" customFormat="1" ht="13.5" customHeight="1" thickBot="1" x14ac:dyDescent="0.2">
      <c r="A249" s="71"/>
      <c r="B249" s="74"/>
      <c r="C249" s="80" t="s">
        <v>11</v>
      </c>
      <c r="D249" s="26" t="s">
        <v>20</v>
      </c>
      <c r="E249" s="25"/>
      <c r="F249" s="67" t="s">
        <v>37</v>
      </c>
      <c r="G249" s="67" t="s">
        <v>37</v>
      </c>
      <c r="H249" s="67" t="s">
        <v>37</v>
      </c>
      <c r="I249" s="52">
        <f>$E249*I246</f>
        <v>0</v>
      </c>
      <c r="J249" s="52">
        <f t="shared" ref="J249:K249" si="268">$E249*J246</f>
        <v>0</v>
      </c>
      <c r="K249" s="52">
        <f t="shared" si="268"/>
        <v>0</v>
      </c>
      <c r="L249" s="67" t="s">
        <v>37</v>
      </c>
      <c r="M249" s="67" t="s">
        <v>37</v>
      </c>
      <c r="N249" s="67" t="s">
        <v>37</v>
      </c>
      <c r="O249" s="67" t="s">
        <v>37</v>
      </c>
      <c r="P249" s="67" t="s">
        <v>37</v>
      </c>
      <c r="Q249" s="67" t="s">
        <v>37</v>
      </c>
      <c r="R249" s="51">
        <f t="shared" si="267"/>
        <v>0</v>
      </c>
    </row>
    <row r="250" spans="1:20" s="13" customFormat="1" ht="13.5" customHeight="1" thickBot="1" x14ac:dyDescent="0.2">
      <c r="A250" s="71"/>
      <c r="B250" s="74"/>
      <c r="C250" s="80"/>
      <c r="D250" s="26" t="s">
        <v>21</v>
      </c>
      <c r="E250" s="25"/>
      <c r="F250" s="52">
        <f>$E250*F246</f>
        <v>0</v>
      </c>
      <c r="G250" s="52">
        <f t="shared" ref="G250:H250" si="269">$E250*G246</f>
        <v>0</v>
      </c>
      <c r="H250" s="52">
        <f t="shared" si="269"/>
        <v>0</v>
      </c>
      <c r="I250" s="67" t="s">
        <v>51</v>
      </c>
      <c r="J250" s="67" t="s">
        <v>51</v>
      </c>
      <c r="K250" s="67" t="s">
        <v>51</v>
      </c>
      <c r="L250" s="52">
        <f>$E250*L246</f>
        <v>0</v>
      </c>
      <c r="M250" s="52">
        <f t="shared" ref="M250:Q250" si="270">$E250*M246</f>
        <v>0</v>
      </c>
      <c r="N250" s="52">
        <f t="shared" si="270"/>
        <v>0</v>
      </c>
      <c r="O250" s="52">
        <f t="shared" si="270"/>
        <v>0</v>
      </c>
      <c r="P250" s="52">
        <f t="shared" si="270"/>
        <v>0</v>
      </c>
      <c r="Q250" s="52">
        <f t="shared" si="270"/>
        <v>0</v>
      </c>
      <c r="R250" s="51">
        <f t="shared" si="267"/>
        <v>0</v>
      </c>
    </row>
    <row r="251" spans="1:20" s="13" customFormat="1" ht="13.5" customHeight="1" x14ac:dyDescent="0.15">
      <c r="A251" s="71"/>
      <c r="B251" s="74"/>
      <c r="C251" s="81" t="s">
        <v>23</v>
      </c>
      <c r="D251" s="82"/>
      <c r="E251" s="27">
        <v>-3.23</v>
      </c>
      <c r="F251" s="53">
        <f>$E251*F246</f>
        <v>-19887.11</v>
      </c>
      <c r="G251" s="53">
        <f t="shared" ref="G251:Q251" si="271">$E251*G246</f>
        <v>-20126.13</v>
      </c>
      <c r="H251" s="53">
        <f t="shared" si="271"/>
        <v>-24270.22</v>
      </c>
      <c r="I251" s="53">
        <f t="shared" si="271"/>
        <v>-31395.599999999999</v>
      </c>
      <c r="J251" s="53">
        <f t="shared" si="271"/>
        <v>-24864.54</v>
      </c>
      <c r="K251" s="53">
        <f t="shared" si="271"/>
        <v>-15785.01</v>
      </c>
      <c r="L251" s="53">
        <f t="shared" si="271"/>
        <v>-23662.98</v>
      </c>
      <c r="M251" s="53">
        <f t="shared" si="271"/>
        <v>-22881.32</v>
      </c>
      <c r="N251" s="53">
        <f t="shared" si="271"/>
        <v>-20791.509999999998</v>
      </c>
      <c r="O251" s="53">
        <f t="shared" si="271"/>
        <v>-19864.5</v>
      </c>
      <c r="P251" s="53">
        <f t="shared" si="271"/>
        <v>-25594.52</v>
      </c>
      <c r="Q251" s="53">
        <f t="shared" si="271"/>
        <v>-23872.93</v>
      </c>
      <c r="R251" s="54">
        <f t="shared" si="267"/>
        <v>-272996.37000000005</v>
      </c>
    </row>
    <row r="252" spans="1:20" s="13" customFormat="1" ht="13.5" customHeight="1" x14ac:dyDescent="0.15">
      <c r="A252" s="71"/>
      <c r="B252" s="74"/>
      <c r="C252" s="83" t="s">
        <v>32</v>
      </c>
      <c r="D252" s="84"/>
      <c r="E252" s="28">
        <v>3.36</v>
      </c>
      <c r="F252" s="55">
        <f>INT($E252*F246)</f>
        <v>20687</v>
      </c>
      <c r="G252" s="55">
        <f t="shared" ref="G252:Q252" si="272">INT($E252*G246)</f>
        <v>20936</v>
      </c>
      <c r="H252" s="55">
        <f t="shared" si="272"/>
        <v>25247</v>
      </c>
      <c r="I252" s="55">
        <f t="shared" si="272"/>
        <v>32659</v>
      </c>
      <c r="J252" s="55">
        <f t="shared" si="272"/>
        <v>25865</v>
      </c>
      <c r="K252" s="55">
        <f t="shared" si="272"/>
        <v>16420</v>
      </c>
      <c r="L252" s="55">
        <f t="shared" si="272"/>
        <v>24615</v>
      </c>
      <c r="M252" s="55">
        <f t="shared" si="272"/>
        <v>23802</v>
      </c>
      <c r="N252" s="55">
        <f t="shared" si="272"/>
        <v>21628</v>
      </c>
      <c r="O252" s="55">
        <f t="shared" si="272"/>
        <v>20664</v>
      </c>
      <c r="P252" s="55">
        <f t="shared" si="272"/>
        <v>26624</v>
      </c>
      <c r="Q252" s="55">
        <f t="shared" si="272"/>
        <v>24833</v>
      </c>
      <c r="R252" s="49">
        <f t="shared" si="267"/>
        <v>283980</v>
      </c>
    </row>
    <row r="253" spans="1:20" s="13" customFormat="1" ht="13.5" customHeight="1" x14ac:dyDescent="0.15">
      <c r="A253" s="72"/>
      <c r="B253" s="75"/>
      <c r="C253" s="85" t="s">
        <v>12</v>
      </c>
      <c r="D253" s="86"/>
      <c r="E253" s="87"/>
      <c r="F253" s="56">
        <f>INT(SUM(F247:F252))</f>
        <v>799</v>
      </c>
      <c r="G253" s="56">
        <f>INT(SUM(G247:G252))</f>
        <v>809</v>
      </c>
      <c r="H253" s="56">
        <f t="shared" ref="H253:P253" si="273">INT(SUM(H247:H252))</f>
        <v>976</v>
      </c>
      <c r="I253" s="56">
        <f t="shared" si="273"/>
        <v>1263</v>
      </c>
      <c r="J253" s="56">
        <f t="shared" si="273"/>
        <v>1000</v>
      </c>
      <c r="K253" s="56">
        <f t="shared" si="273"/>
        <v>634</v>
      </c>
      <c r="L253" s="56">
        <f t="shared" si="273"/>
        <v>952</v>
      </c>
      <c r="M253" s="56">
        <f t="shared" si="273"/>
        <v>920</v>
      </c>
      <c r="N253" s="56">
        <f t="shared" si="273"/>
        <v>836</v>
      </c>
      <c r="O253" s="56">
        <f t="shared" si="273"/>
        <v>799</v>
      </c>
      <c r="P253" s="56">
        <f t="shared" si="273"/>
        <v>1029</v>
      </c>
      <c r="Q253" s="56">
        <f>INT(SUM(Q247:Q252))</f>
        <v>960</v>
      </c>
      <c r="R253" s="56">
        <f>SUM(F253:Q253)</f>
        <v>10977</v>
      </c>
      <c r="T253" s="69">
        <f t="shared" ref="T253" si="274">R253</f>
        <v>10977</v>
      </c>
    </row>
    <row r="254" spans="1:20" s="13" customFormat="1" ht="13.5" customHeight="1" x14ac:dyDescent="0.15">
      <c r="A254" s="70">
        <v>28</v>
      </c>
      <c r="B254" s="73" t="s">
        <v>80</v>
      </c>
      <c r="C254" s="76" t="s">
        <v>6</v>
      </c>
      <c r="D254" s="77"/>
      <c r="E254" s="78"/>
      <c r="F254" s="47">
        <v>60</v>
      </c>
      <c r="G254" s="47">
        <v>60</v>
      </c>
      <c r="H254" s="47">
        <v>60</v>
      </c>
      <c r="I254" s="47">
        <v>60</v>
      </c>
      <c r="J254" s="47">
        <v>60</v>
      </c>
      <c r="K254" s="47">
        <v>56</v>
      </c>
      <c r="L254" s="47">
        <v>60</v>
      </c>
      <c r="M254" s="47">
        <v>60</v>
      </c>
      <c r="N254" s="47">
        <v>60</v>
      </c>
      <c r="O254" s="47">
        <v>60</v>
      </c>
      <c r="P254" s="47">
        <v>60</v>
      </c>
      <c r="Q254" s="47">
        <v>60</v>
      </c>
      <c r="R254" s="48" t="s">
        <v>7</v>
      </c>
    </row>
    <row r="255" spans="1:20" s="13" customFormat="1" ht="14.25" customHeight="1" thickBot="1" x14ac:dyDescent="0.2">
      <c r="A255" s="71"/>
      <c r="B255" s="74"/>
      <c r="C255" s="23" t="s">
        <v>22</v>
      </c>
      <c r="D255" s="79" t="s">
        <v>9</v>
      </c>
      <c r="E255" s="79"/>
      <c r="F255" s="68">
        <v>7111</v>
      </c>
      <c r="G255" s="68">
        <v>6747</v>
      </c>
      <c r="H255" s="68">
        <v>7940</v>
      </c>
      <c r="I255" s="68">
        <v>9476</v>
      </c>
      <c r="J255" s="68">
        <v>9036</v>
      </c>
      <c r="K255" s="68">
        <v>5505</v>
      </c>
      <c r="L255" s="68">
        <v>8548</v>
      </c>
      <c r="M255" s="68">
        <v>7791</v>
      </c>
      <c r="N255" s="68">
        <v>7595</v>
      </c>
      <c r="O255" s="68">
        <v>7405</v>
      </c>
      <c r="P255" s="68">
        <v>9101</v>
      </c>
      <c r="Q255" s="68">
        <v>8180</v>
      </c>
      <c r="R255" s="49">
        <f>SUM(F255:Q255)</f>
        <v>94435</v>
      </c>
    </row>
    <row r="256" spans="1:20" s="13" customFormat="1" ht="13.5" customHeight="1" thickBot="1" x14ac:dyDescent="0.2">
      <c r="A256" s="71"/>
      <c r="B256" s="74"/>
      <c r="C256" s="80" t="s">
        <v>8</v>
      </c>
      <c r="D256" s="24" t="s">
        <v>9</v>
      </c>
      <c r="E256" s="25"/>
      <c r="F256" s="50">
        <f>$E256*F254*(185-100)/100</f>
        <v>0</v>
      </c>
      <c r="G256" s="50">
        <f t="shared" ref="G256:Q256" si="275">$E256*G254*(185-100)/100</f>
        <v>0</v>
      </c>
      <c r="H256" s="50">
        <f t="shared" si="275"/>
        <v>0</v>
      </c>
      <c r="I256" s="50">
        <f t="shared" si="275"/>
        <v>0</v>
      </c>
      <c r="J256" s="50">
        <f t="shared" si="275"/>
        <v>0</v>
      </c>
      <c r="K256" s="50">
        <f t="shared" si="275"/>
        <v>0</v>
      </c>
      <c r="L256" s="50">
        <f t="shared" si="275"/>
        <v>0</v>
      </c>
      <c r="M256" s="50">
        <f t="shared" si="275"/>
        <v>0</v>
      </c>
      <c r="N256" s="50">
        <f t="shared" si="275"/>
        <v>0</v>
      </c>
      <c r="O256" s="50">
        <f t="shared" si="275"/>
        <v>0</v>
      </c>
      <c r="P256" s="50">
        <f t="shared" si="275"/>
        <v>0</v>
      </c>
      <c r="Q256" s="50">
        <f t="shared" si="275"/>
        <v>0</v>
      </c>
      <c r="R256" s="51">
        <f>SUM(F256:Q256)</f>
        <v>0</v>
      </c>
    </row>
    <row r="257" spans="1:20" s="13" customFormat="1" ht="13.5" customHeight="1" thickBot="1" x14ac:dyDescent="0.2">
      <c r="A257" s="71"/>
      <c r="B257" s="74"/>
      <c r="C257" s="80"/>
      <c r="D257" s="26" t="s">
        <v>10</v>
      </c>
      <c r="E257" s="25"/>
      <c r="F257" s="50">
        <f>$E257*F254</f>
        <v>0</v>
      </c>
      <c r="G257" s="50">
        <f t="shared" ref="G257:Q257" si="276">$E257*G254</f>
        <v>0</v>
      </c>
      <c r="H257" s="50">
        <f t="shared" si="276"/>
        <v>0</v>
      </c>
      <c r="I257" s="50">
        <f t="shared" si="276"/>
        <v>0</v>
      </c>
      <c r="J257" s="50">
        <f t="shared" si="276"/>
        <v>0</v>
      </c>
      <c r="K257" s="50">
        <f t="shared" si="276"/>
        <v>0</v>
      </c>
      <c r="L257" s="50">
        <f t="shared" si="276"/>
        <v>0</v>
      </c>
      <c r="M257" s="50">
        <f t="shared" si="276"/>
        <v>0</v>
      </c>
      <c r="N257" s="50">
        <f t="shared" si="276"/>
        <v>0</v>
      </c>
      <c r="O257" s="50">
        <f t="shared" si="276"/>
        <v>0</v>
      </c>
      <c r="P257" s="50">
        <f t="shared" si="276"/>
        <v>0</v>
      </c>
      <c r="Q257" s="50">
        <f t="shared" si="276"/>
        <v>0</v>
      </c>
      <c r="R257" s="51">
        <f t="shared" ref="R257:R261" si="277">SUM(F257:Q257)</f>
        <v>0</v>
      </c>
    </row>
    <row r="258" spans="1:20" s="13" customFormat="1" ht="13.5" customHeight="1" thickBot="1" x14ac:dyDescent="0.2">
      <c r="A258" s="71"/>
      <c r="B258" s="74"/>
      <c r="C258" s="80" t="s">
        <v>11</v>
      </c>
      <c r="D258" s="26" t="s">
        <v>20</v>
      </c>
      <c r="E258" s="25"/>
      <c r="F258" s="67" t="s">
        <v>37</v>
      </c>
      <c r="G258" s="67" t="s">
        <v>37</v>
      </c>
      <c r="H258" s="67" t="s">
        <v>37</v>
      </c>
      <c r="I258" s="52">
        <f>$E258*I255</f>
        <v>0</v>
      </c>
      <c r="J258" s="52">
        <f t="shared" ref="J258:K258" si="278">$E258*J255</f>
        <v>0</v>
      </c>
      <c r="K258" s="52">
        <f t="shared" si="278"/>
        <v>0</v>
      </c>
      <c r="L258" s="67" t="s">
        <v>37</v>
      </c>
      <c r="M258" s="67" t="s">
        <v>37</v>
      </c>
      <c r="N258" s="67" t="s">
        <v>37</v>
      </c>
      <c r="O258" s="67" t="s">
        <v>37</v>
      </c>
      <c r="P258" s="67" t="s">
        <v>37</v>
      </c>
      <c r="Q258" s="67" t="s">
        <v>37</v>
      </c>
      <c r="R258" s="51">
        <f t="shared" si="277"/>
        <v>0</v>
      </c>
    </row>
    <row r="259" spans="1:20" s="13" customFormat="1" ht="13.5" customHeight="1" thickBot="1" x14ac:dyDescent="0.2">
      <c r="A259" s="71"/>
      <c r="B259" s="74"/>
      <c r="C259" s="80"/>
      <c r="D259" s="26" t="s">
        <v>21</v>
      </c>
      <c r="E259" s="25"/>
      <c r="F259" s="52">
        <f>$E259*F255</f>
        <v>0</v>
      </c>
      <c r="G259" s="52">
        <f t="shared" ref="G259:H259" si="279">$E259*G255</f>
        <v>0</v>
      </c>
      <c r="H259" s="52">
        <f t="shared" si="279"/>
        <v>0</v>
      </c>
      <c r="I259" s="67" t="s">
        <v>51</v>
      </c>
      <c r="J259" s="67" t="s">
        <v>51</v>
      </c>
      <c r="K259" s="67" t="s">
        <v>51</v>
      </c>
      <c r="L259" s="52">
        <f>$E259*L255</f>
        <v>0</v>
      </c>
      <c r="M259" s="52">
        <f t="shared" ref="M259:Q259" si="280">$E259*M255</f>
        <v>0</v>
      </c>
      <c r="N259" s="52">
        <f t="shared" si="280"/>
        <v>0</v>
      </c>
      <c r="O259" s="52">
        <f t="shared" si="280"/>
        <v>0</v>
      </c>
      <c r="P259" s="52">
        <f t="shared" si="280"/>
        <v>0</v>
      </c>
      <c r="Q259" s="52">
        <f t="shared" si="280"/>
        <v>0</v>
      </c>
      <c r="R259" s="51">
        <f t="shared" si="277"/>
        <v>0</v>
      </c>
    </row>
    <row r="260" spans="1:20" s="13" customFormat="1" ht="13.5" customHeight="1" x14ac:dyDescent="0.15">
      <c r="A260" s="71"/>
      <c r="B260" s="74"/>
      <c r="C260" s="81" t="s">
        <v>23</v>
      </c>
      <c r="D260" s="82"/>
      <c r="E260" s="27">
        <v>-3.23</v>
      </c>
      <c r="F260" s="53">
        <f>$E260*F255</f>
        <v>-22968.53</v>
      </c>
      <c r="G260" s="53">
        <f t="shared" ref="G260:Q260" si="281">$E260*G255</f>
        <v>-21792.81</v>
      </c>
      <c r="H260" s="53">
        <f t="shared" si="281"/>
        <v>-25646.2</v>
      </c>
      <c r="I260" s="53">
        <f t="shared" si="281"/>
        <v>-30607.48</v>
      </c>
      <c r="J260" s="53">
        <f t="shared" si="281"/>
        <v>-29186.28</v>
      </c>
      <c r="K260" s="53">
        <f t="shared" si="281"/>
        <v>-17781.150000000001</v>
      </c>
      <c r="L260" s="53">
        <f t="shared" si="281"/>
        <v>-27610.04</v>
      </c>
      <c r="M260" s="53">
        <f t="shared" si="281"/>
        <v>-25164.93</v>
      </c>
      <c r="N260" s="53">
        <f t="shared" si="281"/>
        <v>-24531.85</v>
      </c>
      <c r="O260" s="53">
        <f t="shared" si="281"/>
        <v>-23918.15</v>
      </c>
      <c r="P260" s="53">
        <f t="shared" si="281"/>
        <v>-29396.23</v>
      </c>
      <c r="Q260" s="53">
        <f t="shared" si="281"/>
        <v>-26421.4</v>
      </c>
      <c r="R260" s="54">
        <f t="shared" si="277"/>
        <v>-305025.05</v>
      </c>
    </row>
    <row r="261" spans="1:20" s="13" customFormat="1" ht="13.5" customHeight="1" x14ac:dyDescent="0.15">
      <c r="A261" s="71"/>
      <c r="B261" s="74"/>
      <c r="C261" s="83" t="s">
        <v>32</v>
      </c>
      <c r="D261" s="84"/>
      <c r="E261" s="28">
        <v>3.36</v>
      </c>
      <c r="F261" s="55">
        <f>INT($E261*F255)</f>
        <v>23892</v>
      </c>
      <c r="G261" s="55">
        <f t="shared" ref="G261:Q261" si="282">INT($E261*G255)</f>
        <v>22669</v>
      </c>
      <c r="H261" s="55">
        <f t="shared" si="282"/>
        <v>26678</v>
      </c>
      <c r="I261" s="55">
        <f t="shared" si="282"/>
        <v>31839</v>
      </c>
      <c r="J261" s="55">
        <f t="shared" si="282"/>
        <v>30360</v>
      </c>
      <c r="K261" s="55">
        <f t="shared" si="282"/>
        <v>18496</v>
      </c>
      <c r="L261" s="55">
        <f t="shared" si="282"/>
        <v>28721</v>
      </c>
      <c r="M261" s="55">
        <f t="shared" si="282"/>
        <v>26177</v>
      </c>
      <c r="N261" s="55">
        <f t="shared" si="282"/>
        <v>25519</v>
      </c>
      <c r="O261" s="55">
        <f t="shared" si="282"/>
        <v>24880</v>
      </c>
      <c r="P261" s="55">
        <f t="shared" si="282"/>
        <v>30579</v>
      </c>
      <c r="Q261" s="55">
        <f t="shared" si="282"/>
        <v>27484</v>
      </c>
      <c r="R261" s="49">
        <f t="shared" si="277"/>
        <v>317294</v>
      </c>
    </row>
    <row r="262" spans="1:20" s="13" customFormat="1" ht="13.5" customHeight="1" x14ac:dyDescent="0.15">
      <c r="A262" s="72"/>
      <c r="B262" s="75"/>
      <c r="C262" s="85" t="s">
        <v>12</v>
      </c>
      <c r="D262" s="86"/>
      <c r="E262" s="87"/>
      <c r="F262" s="56">
        <f>INT(SUM(F256:F261))</f>
        <v>923</v>
      </c>
      <c r="G262" s="56">
        <f>INT(SUM(G256:G261))</f>
        <v>876</v>
      </c>
      <c r="H262" s="56">
        <f t="shared" ref="H262:P262" si="283">INT(SUM(H256:H261))</f>
        <v>1031</v>
      </c>
      <c r="I262" s="56">
        <f t="shared" si="283"/>
        <v>1231</v>
      </c>
      <c r="J262" s="56">
        <f t="shared" si="283"/>
        <v>1173</v>
      </c>
      <c r="K262" s="56">
        <f t="shared" si="283"/>
        <v>714</v>
      </c>
      <c r="L262" s="56">
        <f t="shared" si="283"/>
        <v>1110</v>
      </c>
      <c r="M262" s="56">
        <f t="shared" si="283"/>
        <v>1012</v>
      </c>
      <c r="N262" s="56">
        <f t="shared" si="283"/>
        <v>987</v>
      </c>
      <c r="O262" s="56">
        <f t="shared" si="283"/>
        <v>961</v>
      </c>
      <c r="P262" s="56">
        <f t="shared" si="283"/>
        <v>1182</v>
      </c>
      <c r="Q262" s="56">
        <f>INT(SUM(Q256:Q261))</f>
        <v>1062</v>
      </c>
      <c r="R262" s="56">
        <f>SUM(F262:Q262)</f>
        <v>12262</v>
      </c>
      <c r="T262" s="69">
        <f t="shared" ref="T262" si="284">R262</f>
        <v>12262</v>
      </c>
    </row>
    <row r="263" spans="1:20" s="13" customFormat="1" ht="13.5" customHeight="1" x14ac:dyDescent="0.15">
      <c r="A263" s="70">
        <v>29</v>
      </c>
      <c r="B263" s="73" t="s">
        <v>81</v>
      </c>
      <c r="C263" s="76" t="s">
        <v>6</v>
      </c>
      <c r="D263" s="77"/>
      <c r="E263" s="78"/>
      <c r="F263" s="47">
        <v>60</v>
      </c>
      <c r="G263" s="47">
        <v>60</v>
      </c>
      <c r="H263" s="47">
        <v>60</v>
      </c>
      <c r="I263" s="47">
        <v>60</v>
      </c>
      <c r="J263" s="47">
        <v>57</v>
      </c>
      <c r="K263" s="47">
        <v>57</v>
      </c>
      <c r="L263" s="47">
        <v>60</v>
      </c>
      <c r="M263" s="47">
        <v>60</v>
      </c>
      <c r="N263" s="47">
        <v>60</v>
      </c>
      <c r="O263" s="47">
        <v>60</v>
      </c>
      <c r="P263" s="47">
        <v>60</v>
      </c>
      <c r="Q263" s="47">
        <v>60</v>
      </c>
      <c r="R263" s="48" t="s">
        <v>7</v>
      </c>
    </row>
    <row r="264" spans="1:20" s="13" customFormat="1" ht="14.25" customHeight="1" thickBot="1" x14ac:dyDescent="0.2">
      <c r="A264" s="71"/>
      <c r="B264" s="74"/>
      <c r="C264" s="23" t="s">
        <v>22</v>
      </c>
      <c r="D264" s="79" t="s">
        <v>9</v>
      </c>
      <c r="E264" s="79"/>
      <c r="F264" s="68">
        <v>5639</v>
      </c>
      <c r="G264" s="68">
        <v>5749</v>
      </c>
      <c r="H264" s="68">
        <v>7321</v>
      </c>
      <c r="I264" s="68">
        <v>8870</v>
      </c>
      <c r="J264" s="68">
        <v>6668</v>
      </c>
      <c r="K264" s="68">
        <v>5392</v>
      </c>
      <c r="L264" s="68">
        <v>6784</v>
      </c>
      <c r="M264" s="68">
        <v>6677</v>
      </c>
      <c r="N264" s="68">
        <v>6292</v>
      </c>
      <c r="O264" s="68">
        <v>6006</v>
      </c>
      <c r="P264" s="68">
        <v>8597</v>
      </c>
      <c r="Q264" s="68">
        <v>6794</v>
      </c>
      <c r="R264" s="49">
        <f>SUM(F264:Q264)</f>
        <v>80789</v>
      </c>
    </row>
    <row r="265" spans="1:20" s="13" customFormat="1" ht="13.5" customHeight="1" thickBot="1" x14ac:dyDescent="0.2">
      <c r="A265" s="71"/>
      <c r="B265" s="74"/>
      <c r="C265" s="80" t="s">
        <v>8</v>
      </c>
      <c r="D265" s="24" t="s">
        <v>9</v>
      </c>
      <c r="E265" s="25"/>
      <c r="F265" s="50">
        <f>$E265*F263*(185-100)/100</f>
        <v>0</v>
      </c>
      <c r="G265" s="50">
        <f t="shared" ref="G265:Q265" si="285">$E265*G263*(185-100)/100</f>
        <v>0</v>
      </c>
      <c r="H265" s="50">
        <f t="shared" si="285"/>
        <v>0</v>
      </c>
      <c r="I265" s="50">
        <f t="shared" si="285"/>
        <v>0</v>
      </c>
      <c r="J265" s="50">
        <f t="shared" si="285"/>
        <v>0</v>
      </c>
      <c r="K265" s="50">
        <f t="shared" si="285"/>
        <v>0</v>
      </c>
      <c r="L265" s="50">
        <f t="shared" si="285"/>
        <v>0</v>
      </c>
      <c r="M265" s="50">
        <f t="shared" si="285"/>
        <v>0</v>
      </c>
      <c r="N265" s="50">
        <f t="shared" si="285"/>
        <v>0</v>
      </c>
      <c r="O265" s="50">
        <f t="shared" si="285"/>
        <v>0</v>
      </c>
      <c r="P265" s="50">
        <f t="shared" si="285"/>
        <v>0</v>
      </c>
      <c r="Q265" s="50">
        <f t="shared" si="285"/>
        <v>0</v>
      </c>
      <c r="R265" s="51">
        <f>SUM(F265:Q265)</f>
        <v>0</v>
      </c>
    </row>
    <row r="266" spans="1:20" s="13" customFormat="1" ht="13.5" customHeight="1" thickBot="1" x14ac:dyDescent="0.2">
      <c r="A266" s="71"/>
      <c r="B266" s="74"/>
      <c r="C266" s="80"/>
      <c r="D266" s="26" t="s">
        <v>10</v>
      </c>
      <c r="E266" s="25"/>
      <c r="F266" s="50">
        <f>$E266*F263</f>
        <v>0</v>
      </c>
      <c r="G266" s="50">
        <f t="shared" ref="G266:Q266" si="286">$E266*G263</f>
        <v>0</v>
      </c>
      <c r="H266" s="50">
        <f t="shared" si="286"/>
        <v>0</v>
      </c>
      <c r="I266" s="50">
        <f t="shared" si="286"/>
        <v>0</v>
      </c>
      <c r="J266" s="50">
        <f t="shared" si="286"/>
        <v>0</v>
      </c>
      <c r="K266" s="50">
        <f t="shared" si="286"/>
        <v>0</v>
      </c>
      <c r="L266" s="50">
        <f t="shared" si="286"/>
        <v>0</v>
      </c>
      <c r="M266" s="50">
        <f t="shared" si="286"/>
        <v>0</v>
      </c>
      <c r="N266" s="50">
        <f t="shared" si="286"/>
        <v>0</v>
      </c>
      <c r="O266" s="50">
        <f t="shared" si="286"/>
        <v>0</v>
      </c>
      <c r="P266" s="50">
        <f t="shared" si="286"/>
        <v>0</v>
      </c>
      <c r="Q266" s="50">
        <f t="shared" si="286"/>
        <v>0</v>
      </c>
      <c r="R266" s="51">
        <f t="shared" ref="R266:R270" si="287">SUM(F266:Q266)</f>
        <v>0</v>
      </c>
    </row>
    <row r="267" spans="1:20" s="13" customFormat="1" ht="13.5" customHeight="1" thickBot="1" x14ac:dyDescent="0.2">
      <c r="A267" s="71"/>
      <c r="B267" s="74"/>
      <c r="C267" s="80" t="s">
        <v>11</v>
      </c>
      <c r="D267" s="26" t="s">
        <v>20</v>
      </c>
      <c r="E267" s="25"/>
      <c r="F267" s="67" t="s">
        <v>37</v>
      </c>
      <c r="G267" s="67" t="s">
        <v>37</v>
      </c>
      <c r="H267" s="67" t="s">
        <v>37</v>
      </c>
      <c r="I267" s="52">
        <f>$E267*I264</f>
        <v>0</v>
      </c>
      <c r="J267" s="52">
        <f t="shared" ref="J267:K267" si="288">$E267*J264</f>
        <v>0</v>
      </c>
      <c r="K267" s="52">
        <f t="shared" si="288"/>
        <v>0</v>
      </c>
      <c r="L267" s="67" t="s">
        <v>37</v>
      </c>
      <c r="M267" s="67" t="s">
        <v>37</v>
      </c>
      <c r="N267" s="67" t="s">
        <v>37</v>
      </c>
      <c r="O267" s="67" t="s">
        <v>37</v>
      </c>
      <c r="P267" s="67" t="s">
        <v>37</v>
      </c>
      <c r="Q267" s="67" t="s">
        <v>37</v>
      </c>
      <c r="R267" s="51">
        <f t="shared" si="287"/>
        <v>0</v>
      </c>
    </row>
    <row r="268" spans="1:20" s="13" customFormat="1" ht="13.5" customHeight="1" thickBot="1" x14ac:dyDescent="0.2">
      <c r="A268" s="71"/>
      <c r="B268" s="74"/>
      <c r="C268" s="80"/>
      <c r="D268" s="26" t="s">
        <v>21</v>
      </c>
      <c r="E268" s="25"/>
      <c r="F268" s="52">
        <f>$E268*F264</f>
        <v>0</v>
      </c>
      <c r="G268" s="52">
        <f t="shared" ref="G268:H268" si="289">$E268*G264</f>
        <v>0</v>
      </c>
      <c r="H268" s="52">
        <f t="shared" si="289"/>
        <v>0</v>
      </c>
      <c r="I268" s="67" t="s">
        <v>51</v>
      </c>
      <c r="J268" s="67" t="s">
        <v>51</v>
      </c>
      <c r="K268" s="67" t="s">
        <v>51</v>
      </c>
      <c r="L268" s="52">
        <f>$E268*L264</f>
        <v>0</v>
      </c>
      <c r="M268" s="52">
        <f t="shared" ref="M268:Q268" si="290">$E268*M264</f>
        <v>0</v>
      </c>
      <c r="N268" s="52">
        <f t="shared" si="290"/>
        <v>0</v>
      </c>
      <c r="O268" s="52">
        <f t="shared" si="290"/>
        <v>0</v>
      </c>
      <c r="P268" s="52">
        <f t="shared" si="290"/>
        <v>0</v>
      </c>
      <c r="Q268" s="52">
        <f t="shared" si="290"/>
        <v>0</v>
      </c>
      <c r="R268" s="51">
        <f t="shared" si="287"/>
        <v>0</v>
      </c>
    </row>
    <row r="269" spans="1:20" s="13" customFormat="1" ht="13.5" customHeight="1" x14ac:dyDescent="0.15">
      <c r="A269" s="71"/>
      <c r="B269" s="74"/>
      <c r="C269" s="81" t="s">
        <v>23</v>
      </c>
      <c r="D269" s="82"/>
      <c r="E269" s="27">
        <v>-3.23</v>
      </c>
      <c r="F269" s="53">
        <f>$E269*F264</f>
        <v>-18213.97</v>
      </c>
      <c r="G269" s="53">
        <f t="shared" ref="G269:Q269" si="291">$E269*G264</f>
        <v>-18569.27</v>
      </c>
      <c r="H269" s="53">
        <f t="shared" si="291"/>
        <v>-23646.829999999998</v>
      </c>
      <c r="I269" s="53">
        <f t="shared" si="291"/>
        <v>-28650.1</v>
      </c>
      <c r="J269" s="53">
        <f t="shared" si="291"/>
        <v>-21537.64</v>
      </c>
      <c r="K269" s="53">
        <f t="shared" si="291"/>
        <v>-17416.16</v>
      </c>
      <c r="L269" s="53">
        <f t="shared" si="291"/>
        <v>-21912.32</v>
      </c>
      <c r="M269" s="53">
        <f t="shared" si="291"/>
        <v>-21566.71</v>
      </c>
      <c r="N269" s="53">
        <f t="shared" si="291"/>
        <v>-20323.16</v>
      </c>
      <c r="O269" s="53">
        <f t="shared" si="291"/>
        <v>-19399.38</v>
      </c>
      <c r="P269" s="53">
        <f t="shared" si="291"/>
        <v>-27768.31</v>
      </c>
      <c r="Q269" s="53">
        <f t="shared" si="291"/>
        <v>-21944.62</v>
      </c>
      <c r="R269" s="54">
        <f t="shared" si="287"/>
        <v>-260948.47</v>
      </c>
    </row>
    <row r="270" spans="1:20" s="13" customFormat="1" ht="13.5" customHeight="1" x14ac:dyDescent="0.15">
      <c r="A270" s="71"/>
      <c r="B270" s="74"/>
      <c r="C270" s="83" t="s">
        <v>32</v>
      </c>
      <c r="D270" s="84"/>
      <c r="E270" s="28">
        <v>3.36</v>
      </c>
      <c r="F270" s="55">
        <f>INT($E270*F264)</f>
        <v>18947</v>
      </c>
      <c r="G270" s="55">
        <f t="shared" ref="G270:Q270" si="292">INT($E270*G264)</f>
        <v>19316</v>
      </c>
      <c r="H270" s="55">
        <f t="shared" si="292"/>
        <v>24598</v>
      </c>
      <c r="I270" s="55">
        <f t="shared" si="292"/>
        <v>29803</v>
      </c>
      <c r="J270" s="55">
        <f t="shared" si="292"/>
        <v>22404</v>
      </c>
      <c r="K270" s="55">
        <f t="shared" si="292"/>
        <v>18117</v>
      </c>
      <c r="L270" s="55">
        <f t="shared" si="292"/>
        <v>22794</v>
      </c>
      <c r="M270" s="55">
        <f t="shared" si="292"/>
        <v>22434</v>
      </c>
      <c r="N270" s="55">
        <f t="shared" si="292"/>
        <v>21141</v>
      </c>
      <c r="O270" s="55">
        <f t="shared" si="292"/>
        <v>20180</v>
      </c>
      <c r="P270" s="55">
        <f t="shared" si="292"/>
        <v>28885</v>
      </c>
      <c r="Q270" s="55">
        <f t="shared" si="292"/>
        <v>22827</v>
      </c>
      <c r="R270" s="49">
        <f t="shared" si="287"/>
        <v>271446</v>
      </c>
    </row>
    <row r="271" spans="1:20" s="13" customFormat="1" ht="13.5" customHeight="1" x14ac:dyDescent="0.15">
      <c r="A271" s="72"/>
      <c r="B271" s="75"/>
      <c r="C271" s="85" t="s">
        <v>12</v>
      </c>
      <c r="D271" s="86"/>
      <c r="E271" s="87"/>
      <c r="F271" s="56">
        <f>INT(SUM(F265:F270))</f>
        <v>733</v>
      </c>
      <c r="G271" s="56">
        <f>INT(SUM(G265:G270))</f>
        <v>746</v>
      </c>
      <c r="H271" s="56">
        <f t="shared" ref="H271:P271" si="293">INT(SUM(H265:H270))</f>
        <v>951</v>
      </c>
      <c r="I271" s="56">
        <f t="shared" si="293"/>
        <v>1152</v>
      </c>
      <c r="J271" s="56">
        <f t="shared" si="293"/>
        <v>866</v>
      </c>
      <c r="K271" s="56">
        <f t="shared" si="293"/>
        <v>700</v>
      </c>
      <c r="L271" s="56">
        <f t="shared" si="293"/>
        <v>881</v>
      </c>
      <c r="M271" s="56">
        <f t="shared" si="293"/>
        <v>867</v>
      </c>
      <c r="N271" s="56">
        <f t="shared" si="293"/>
        <v>817</v>
      </c>
      <c r="O271" s="56">
        <f t="shared" si="293"/>
        <v>780</v>
      </c>
      <c r="P271" s="56">
        <f t="shared" si="293"/>
        <v>1116</v>
      </c>
      <c r="Q271" s="56">
        <f>INT(SUM(Q265:Q270))</f>
        <v>882</v>
      </c>
      <c r="R271" s="56">
        <f>SUM(F271:Q271)</f>
        <v>10491</v>
      </c>
      <c r="T271" s="69">
        <f t="shared" ref="T271" si="294">R271</f>
        <v>10491</v>
      </c>
    </row>
    <row r="272" spans="1:20" s="13" customFormat="1" ht="13.5" customHeight="1" x14ac:dyDescent="0.15">
      <c r="A272" s="70">
        <v>30</v>
      </c>
      <c r="B272" s="73" t="s">
        <v>82</v>
      </c>
      <c r="C272" s="76" t="s">
        <v>6</v>
      </c>
      <c r="D272" s="77"/>
      <c r="E272" s="78"/>
      <c r="F272" s="47">
        <v>51</v>
      </c>
      <c r="G272" s="47">
        <v>51</v>
      </c>
      <c r="H272" s="47">
        <v>51</v>
      </c>
      <c r="I272" s="47">
        <v>51</v>
      </c>
      <c r="J272" s="47">
        <v>51</v>
      </c>
      <c r="K272" s="47">
        <v>44</v>
      </c>
      <c r="L272" s="47">
        <v>51</v>
      </c>
      <c r="M272" s="47">
        <v>51</v>
      </c>
      <c r="N272" s="47">
        <v>51</v>
      </c>
      <c r="O272" s="47">
        <v>51</v>
      </c>
      <c r="P272" s="47">
        <v>51</v>
      </c>
      <c r="Q272" s="47">
        <v>51</v>
      </c>
      <c r="R272" s="48" t="s">
        <v>7</v>
      </c>
    </row>
    <row r="273" spans="1:20" s="13" customFormat="1" ht="14.25" customHeight="1" thickBot="1" x14ac:dyDescent="0.2">
      <c r="A273" s="71"/>
      <c r="B273" s="74"/>
      <c r="C273" s="23" t="s">
        <v>22</v>
      </c>
      <c r="D273" s="79" t="s">
        <v>9</v>
      </c>
      <c r="E273" s="79"/>
      <c r="F273" s="68">
        <v>5759</v>
      </c>
      <c r="G273" s="68">
        <v>5653</v>
      </c>
      <c r="H273" s="68">
        <v>7508</v>
      </c>
      <c r="I273" s="68">
        <v>8414</v>
      </c>
      <c r="J273" s="68">
        <v>7381</v>
      </c>
      <c r="K273" s="68">
        <v>7255</v>
      </c>
      <c r="L273" s="68">
        <v>6010</v>
      </c>
      <c r="M273" s="68">
        <v>6783</v>
      </c>
      <c r="N273" s="68">
        <v>6407</v>
      </c>
      <c r="O273" s="68">
        <v>4742</v>
      </c>
      <c r="P273" s="68">
        <v>8095</v>
      </c>
      <c r="Q273" s="68">
        <v>6417</v>
      </c>
      <c r="R273" s="49">
        <f>SUM(F273:Q273)</f>
        <v>80424</v>
      </c>
    </row>
    <row r="274" spans="1:20" s="13" customFormat="1" ht="13.5" customHeight="1" thickBot="1" x14ac:dyDescent="0.2">
      <c r="A274" s="71"/>
      <c r="B274" s="74"/>
      <c r="C274" s="80" t="s">
        <v>8</v>
      </c>
      <c r="D274" s="24" t="s">
        <v>9</v>
      </c>
      <c r="E274" s="25"/>
      <c r="F274" s="50">
        <f>$E274*F272*(185-100)/100</f>
        <v>0</v>
      </c>
      <c r="G274" s="50">
        <f t="shared" ref="G274:Q274" si="295">$E274*G272*(185-100)/100</f>
        <v>0</v>
      </c>
      <c r="H274" s="50">
        <f t="shared" si="295"/>
        <v>0</v>
      </c>
      <c r="I274" s="50">
        <f t="shared" si="295"/>
        <v>0</v>
      </c>
      <c r="J274" s="50">
        <f t="shared" si="295"/>
        <v>0</v>
      </c>
      <c r="K274" s="50">
        <f t="shared" si="295"/>
        <v>0</v>
      </c>
      <c r="L274" s="50">
        <f t="shared" si="295"/>
        <v>0</v>
      </c>
      <c r="M274" s="50">
        <f t="shared" si="295"/>
        <v>0</v>
      </c>
      <c r="N274" s="50">
        <f t="shared" si="295"/>
        <v>0</v>
      </c>
      <c r="O274" s="50">
        <f t="shared" si="295"/>
        <v>0</v>
      </c>
      <c r="P274" s="50">
        <f t="shared" si="295"/>
        <v>0</v>
      </c>
      <c r="Q274" s="50">
        <f t="shared" si="295"/>
        <v>0</v>
      </c>
      <c r="R274" s="51">
        <f>SUM(F274:Q274)</f>
        <v>0</v>
      </c>
    </row>
    <row r="275" spans="1:20" s="13" customFormat="1" ht="13.5" customHeight="1" thickBot="1" x14ac:dyDescent="0.2">
      <c r="A275" s="71"/>
      <c r="B275" s="74"/>
      <c r="C275" s="80"/>
      <c r="D275" s="26" t="s">
        <v>10</v>
      </c>
      <c r="E275" s="25"/>
      <c r="F275" s="50">
        <f>$E275*F272</f>
        <v>0</v>
      </c>
      <c r="G275" s="50">
        <f t="shared" ref="G275:Q275" si="296">$E275*G272</f>
        <v>0</v>
      </c>
      <c r="H275" s="50">
        <f t="shared" si="296"/>
        <v>0</v>
      </c>
      <c r="I275" s="50">
        <f t="shared" si="296"/>
        <v>0</v>
      </c>
      <c r="J275" s="50">
        <f t="shared" si="296"/>
        <v>0</v>
      </c>
      <c r="K275" s="50">
        <f t="shared" si="296"/>
        <v>0</v>
      </c>
      <c r="L275" s="50">
        <f t="shared" si="296"/>
        <v>0</v>
      </c>
      <c r="M275" s="50">
        <f t="shared" si="296"/>
        <v>0</v>
      </c>
      <c r="N275" s="50">
        <f t="shared" si="296"/>
        <v>0</v>
      </c>
      <c r="O275" s="50">
        <f t="shared" si="296"/>
        <v>0</v>
      </c>
      <c r="P275" s="50">
        <f t="shared" si="296"/>
        <v>0</v>
      </c>
      <c r="Q275" s="50">
        <f t="shared" si="296"/>
        <v>0</v>
      </c>
      <c r="R275" s="51">
        <f t="shared" ref="R275:R279" si="297">SUM(F275:Q275)</f>
        <v>0</v>
      </c>
    </row>
    <row r="276" spans="1:20" s="13" customFormat="1" ht="13.5" customHeight="1" thickBot="1" x14ac:dyDescent="0.2">
      <c r="A276" s="71"/>
      <c r="B276" s="74"/>
      <c r="C276" s="80" t="s">
        <v>11</v>
      </c>
      <c r="D276" s="26" t="s">
        <v>20</v>
      </c>
      <c r="E276" s="25"/>
      <c r="F276" s="67" t="s">
        <v>37</v>
      </c>
      <c r="G276" s="67" t="s">
        <v>37</v>
      </c>
      <c r="H276" s="67" t="s">
        <v>37</v>
      </c>
      <c r="I276" s="52">
        <f>$E276*I273</f>
        <v>0</v>
      </c>
      <c r="J276" s="52">
        <f t="shared" ref="J276:K276" si="298">$E276*J273</f>
        <v>0</v>
      </c>
      <c r="K276" s="52">
        <f t="shared" si="298"/>
        <v>0</v>
      </c>
      <c r="L276" s="67" t="s">
        <v>37</v>
      </c>
      <c r="M276" s="67" t="s">
        <v>37</v>
      </c>
      <c r="N276" s="67" t="s">
        <v>37</v>
      </c>
      <c r="O276" s="67" t="s">
        <v>37</v>
      </c>
      <c r="P276" s="67" t="s">
        <v>37</v>
      </c>
      <c r="Q276" s="67" t="s">
        <v>37</v>
      </c>
      <c r="R276" s="51">
        <f t="shared" si="297"/>
        <v>0</v>
      </c>
    </row>
    <row r="277" spans="1:20" s="13" customFormat="1" ht="13.5" customHeight="1" thickBot="1" x14ac:dyDescent="0.2">
      <c r="A277" s="71"/>
      <c r="B277" s="74"/>
      <c r="C277" s="80"/>
      <c r="D277" s="26" t="s">
        <v>21</v>
      </c>
      <c r="E277" s="25"/>
      <c r="F277" s="52">
        <f>$E277*F273</f>
        <v>0</v>
      </c>
      <c r="G277" s="52">
        <f t="shared" ref="G277:H277" si="299">$E277*G273</f>
        <v>0</v>
      </c>
      <c r="H277" s="52">
        <f t="shared" si="299"/>
        <v>0</v>
      </c>
      <c r="I277" s="67" t="s">
        <v>51</v>
      </c>
      <c r="J277" s="67" t="s">
        <v>51</v>
      </c>
      <c r="K277" s="67" t="s">
        <v>51</v>
      </c>
      <c r="L277" s="52">
        <f>$E277*L273</f>
        <v>0</v>
      </c>
      <c r="M277" s="52">
        <f t="shared" ref="M277:Q277" si="300">$E277*M273</f>
        <v>0</v>
      </c>
      <c r="N277" s="52">
        <f t="shared" si="300"/>
        <v>0</v>
      </c>
      <c r="O277" s="52">
        <f t="shared" si="300"/>
        <v>0</v>
      </c>
      <c r="P277" s="52">
        <f t="shared" si="300"/>
        <v>0</v>
      </c>
      <c r="Q277" s="52">
        <f t="shared" si="300"/>
        <v>0</v>
      </c>
      <c r="R277" s="51">
        <f t="shared" si="297"/>
        <v>0</v>
      </c>
    </row>
    <row r="278" spans="1:20" s="13" customFormat="1" ht="13.5" customHeight="1" x14ac:dyDescent="0.15">
      <c r="A278" s="71"/>
      <c r="B278" s="74"/>
      <c r="C278" s="81" t="s">
        <v>23</v>
      </c>
      <c r="D278" s="82"/>
      <c r="E278" s="27">
        <v>-3.23</v>
      </c>
      <c r="F278" s="53">
        <f>$E278*F273</f>
        <v>-18601.57</v>
      </c>
      <c r="G278" s="53">
        <f t="shared" ref="G278:Q278" si="301">$E278*G273</f>
        <v>-18259.189999999999</v>
      </c>
      <c r="H278" s="53">
        <f t="shared" si="301"/>
        <v>-24250.84</v>
      </c>
      <c r="I278" s="53">
        <f t="shared" si="301"/>
        <v>-27177.22</v>
      </c>
      <c r="J278" s="53">
        <f t="shared" si="301"/>
        <v>-23840.63</v>
      </c>
      <c r="K278" s="53">
        <f t="shared" si="301"/>
        <v>-23433.65</v>
      </c>
      <c r="L278" s="53">
        <f t="shared" si="301"/>
        <v>-19412.3</v>
      </c>
      <c r="M278" s="53">
        <f t="shared" si="301"/>
        <v>-21909.09</v>
      </c>
      <c r="N278" s="53">
        <f t="shared" si="301"/>
        <v>-20694.61</v>
      </c>
      <c r="O278" s="53">
        <f t="shared" si="301"/>
        <v>-15316.66</v>
      </c>
      <c r="P278" s="53">
        <f t="shared" si="301"/>
        <v>-26146.85</v>
      </c>
      <c r="Q278" s="53">
        <f t="shared" si="301"/>
        <v>-20726.91</v>
      </c>
      <c r="R278" s="54">
        <f t="shared" si="297"/>
        <v>-259769.52</v>
      </c>
    </row>
    <row r="279" spans="1:20" s="13" customFormat="1" ht="13.5" customHeight="1" x14ac:dyDescent="0.15">
      <c r="A279" s="71"/>
      <c r="B279" s="74"/>
      <c r="C279" s="83" t="s">
        <v>32</v>
      </c>
      <c r="D279" s="84"/>
      <c r="E279" s="28">
        <v>3.36</v>
      </c>
      <c r="F279" s="55">
        <f>INT($E279*F273)</f>
        <v>19350</v>
      </c>
      <c r="G279" s="55">
        <f t="shared" ref="G279:Q279" si="302">INT($E279*G273)</f>
        <v>18994</v>
      </c>
      <c r="H279" s="55">
        <f t="shared" si="302"/>
        <v>25226</v>
      </c>
      <c r="I279" s="55">
        <f t="shared" si="302"/>
        <v>28271</v>
      </c>
      <c r="J279" s="55">
        <f t="shared" si="302"/>
        <v>24800</v>
      </c>
      <c r="K279" s="55">
        <f t="shared" si="302"/>
        <v>24376</v>
      </c>
      <c r="L279" s="55">
        <f t="shared" si="302"/>
        <v>20193</v>
      </c>
      <c r="M279" s="55">
        <f t="shared" si="302"/>
        <v>22790</v>
      </c>
      <c r="N279" s="55">
        <f t="shared" si="302"/>
        <v>21527</v>
      </c>
      <c r="O279" s="55">
        <f t="shared" si="302"/>
        <v>15933</v>
      </c>
      <c r="P279" s="55">
        <f t="shared" si="302"/>
        <v>27199</v>
      </c>
      <c r="Q279" s="55">
        <f t="shared" si="302"/>
        <v>21561</v>
      </c>
      <c r="R279" s="49">
        <f t="shared" si="297"/>
        <v>270220</v>
      </c>
    </row>
    <row r="280" spans="1:20" s="13" customFormat="1" ht="13.5" customHeight="1" x14ac:dyDescent="0.15">
      <c r="A280" s="72"/>
      <c r="B280" s="75"/>
      <c r="C280" s="85" t="s">
        <v>12</v>
      </c>
      <c r="D280" s="86"/>
      <c r="E280" s="87"/>
      <c r="F280" s="56">
        <f>INT(SUM(F274:F279))</f>
        <v>748</v>
      </c>
      <c r="G280" s="56">
        <f>INT(SUM(G274:G279))</f>
        <v>734</v>
      </c>
      <c r="H280" s="56">
        <f t="shared" ref="H280:P280" si="303">INT(SUM(H274:H279))</f>
        <v>975</v>
      </c>
      <c r="I280" s="56">
        <f t="shared" si="303"/>
        <v>1093</v>
      </c>
      <c r="J280" s="56">
        <f t="shared" si="303"/>
        <v>959</v>
      </c>
      <c r="K280" s="56">
        <f t="shared" si="303"/>
        <v>942</v>
      </c>
      <c r="L280" s="56">
        <f t="shared" si="303"/>
        <v>780</v>
      </c>
      <c r="M280" s="56">
        <f t="shared" si="303"/>
        <v>880</v>
      </c>
      <c r="N280" s="56">
        <f t="shared" si="303"/>
        <v>832</v>
      </c>
      <c r="O280" s="56">
        <f t="shared" si="303"/>
        <v>616</v>
      </c>
      <c r="P280" s="56">
        <f t="shared" si="303"/>
        <v>1052</v>
      </c>
      <c r="Q280" s="56">
        <f>INT(SUM(Q274:Q279))</f>
        <v>834</v>
      </c>
      <c r="R280" s="56">
        <f>SUM(F280:Q280)</f>
        <v>10445</v>
      </c>
      <c r="T280" s="69">
        <f t="shared" ref="T280" si="304">R280</f>
        <v>10445</v>
      </c>
    </row>
    <row r="281" spans="1:20" s="13" customFormat="1" ht="13.5" customHeight="1" x14ac:dyDescent="0.15">
      <c r="A281" s="70">
        <v>31</v>
      </c>
      <c r="B281" s="73" t="s">
        <v>83</v>
      </c>
      <c r="C281" s="76" t="s">
        <v>6</v>
      </c>
      <c r="D281" s="77"/>
      <c r="E281" s="78"/>
      <c r="F281" s="47">
        <v>49</v>
      </c>
      <c r="G281" s="47">
        <v>49</v>
      </c>
      <c r="H281" s="47">
        <v>49</v>
      </c>
      <c r="I281" s="47">
        <v>52</v>
      </c>
      <c r="J281" s="47">
        <v>52</v>
      </c>
      <c r="K281" s="47">
        <v>52</v>
      </c>
      <c r="L281" s="47">
        <v>46</v>
      </c>
      <c r="M281" s="47">
        <v>46</v>
      </c>
      <c r="N281" s="47">
        <v>49</v>
      </c>
      <c r="O281" s="47">
        <v>49</v>
      </c>
      <c r="P281" s="47">
        <v>49</v>
      </c>
      <c r="Q281" s="47">
        <v>49</v>
      </c>
      <c r="R281" s="48" t="s">
        <v>7</v>
      </c>
    </row>
    <row r="282" spans="1:20" s="13" customFormat="1" ht="14.25" customHeight="1" thickBot="1" x14ac:dyDescent="0.2">
      <c r="A282" s="71"/>
      <c r="B282" s="74"/>
      <c r="C282" s="23" t="s">
        <v>22</v>
      </c>
      <c r="D282" s="79" t="s">
        <v>9</v>
      </c>
      <c r="E282" s="79"/>
      <c r="F282" s="68">
        <v>5163</v>
      </c>
      <c r="G282" s="68">
        <v>4752</v>
      </c>
      <c r="H282" s="68">
        <v>6576</v>
      </c>
      <c r="I282" s="68">
        <v>9062</v>
      </c>
      <c r="J282" s="68">
        <v>4137</v>
      </c>
      <c r="K282" s="68">
        <v>5328</v>
      </c>
      <c r="L282" s="68">
        <v>5988</v>
      </c>
      <c r="M282" s="68">
        <v>5659</v>
      </c>
      <c r="N282" s="68">
        <v>5991</v>
      </c>
      <c r="O282" s="68">
        <v>5185</v>
      </c>
      <c r="P282" s="68">
        <v>7483</v>
      </c>
      <c r="Q282" s="68">
        <v>6506</v>
      </c>
      <c r="R282" s="49">
        <f>SUM(F282:Q282)</f>
        <v>71830</v>
      </c>
    </row>
    <row r="283" spans="1:20" s="13" customFormat="1" ht="13.5" customHeight="1" thickBot="1" x14ac:dyDescent="0.2">
      <c r="A283" s="71"/>
      <c r="B283" s="74"/>
      <c r="C283" s="80" t="s">
        <v>8</v>
      </c>
      <c r="D283" s="24" t="s">
        <v>9</v>
      </c>
      <c r="E283" s="25"/>
      <c r="F283" s="50">
        <f>$E283*F281*(185-100)/100</f>
        <v>0</v>
      </c>
      <c r="G283" s="50">
        <f t="shared" ref="G283:Q283" si="305">$E283*G281*(185-100)/100</f>
        <v>0</v>
      </c>
      <c r="H283" s="50">
        <f t="shared" si="305"/>
        <v>0</v>
      </c>
      <c r="I283" s="50">
        <f t="shared" si="305"/>
        <v>0</v>
      </c>
      <c r="J283" s="50">
        <f t="shared" si="305"/>
        <v>0</v>
      </c>
      <c r="K283" s="50">
        <f t="shared" si="305"/>
        <v>0</v>
      </c>
      <c r="L283" s="50">
        <f t="shared" si="305"/>
        <v>0</v>
      </c>
      <c r="M283" s="50">
        <f t="shared" si="305"/>
        <v>0</v>
      </c>
      <c r="N283" s="50">
        <f t="shared" si="305"/>
        <v>0</v>
      </c>
      <c r="O283" s="50">
        <f t="shared" si="305"/>
        <v>0</v>
      </c>
      <c r="P283" s="50">
        <f t="shared" si="305"/>
        <v>0</v>
      </c>
      <c r="Q283" s="50">
        <f t="shared" si="305"/>
        <v>0</v>
      </c>
      <c r="R283" s="51">
        <f>SUM(F283:Q283)</f>
        <v>0</v>
      </c>
    </row>
    <row r="284" spans="1:20" s="13" customFormat="1" ht="13.5" customHeight="1" thickBot="1" x14ac:dyDescent="0.2">
      <c r="A284" s="71"/>
      <c r="B284" s="74"/>
      <c r="C284" s="80"/>
      <c r="D284" s="26" t="s">
        <v>10</v>
      </c>
      <c r="E284" s="25"/>
      <c r="F284" s="50">
        <f>$E284*F281</f>
        <v>0</v>
      </c>
      <c r="G284" s="50">
        <f t="shared" ref="G284:Q284" si="306">$E284*G281</f>
        <v>0</v>
      </c>
      <c r="H284" s="50">
        <f t="shared" si="306"/>
        <v>0</v>
      </c>
      <c r="I284" s="50">
        <f t="shared" si="306"/>
        <v>0</v>
      </c>
      <c r="J284" s="50">
        <f t="shared" si="306"/>
        <v>0</v>
      </c>
      <c r="K284" s="50">
        <f t="shared" si="306"/>
        <v>0</v>
      </c>
      <c r="L284" s="50">
        <f t="shared" si="306"/>
        <v>0</v>
      </c>
      <c r="M284" s="50">
        <f t="shared" si="306"/>
        <v>0</v>
      </c>
      <c r="N284" s="50">
        <f t="shared" si="306"/>
        <v>0</v>
      </c>
      <c r="O284" s="50">
        <f t="shared" si="306"/>
        <v>0</v>
      </c>
      <c r="P284" s="50">
        <f t="shared" si="306"/>
        <v>0</v>
      </c>
      <c r="Q284" s="50">
        <f t="shared" si="306"/>
        <v>0</v>
      </c>
      <c r="R284" s="51">
        <f t="shared" ref="R284:R288" si="307">SUM(F284:Q284)</f>
        <v>0</v>
      </c>
    </row>
    <row r="285" spans="1:20" s="13" customFormat="1" ht="13.5" customHeight="1" thickBot="1" x14ac:dyDescent="0.2">
      <c r="A285" s="71"/>
      <c r="B285" s="74"/>
      <c r="C285" s="80" t="s">
        <v>11</v>
      </c>
      <c r="D285" s="26" t="s">
        <v>20</v>
      </c>
      <c r="E285" s="25"/>
      <c r="F285" s="67" t="s">
        <v>37</v>
      </c>
      <c r="G285" s="67" t="s">
        <v>37</v>
      </c>
      <c r="H285" s="67" t="s">
        <v>37</v>
      </c>
      <c r="I285" s="52">
        <f>$E285*I282</f>
        <v>0</v>
      </c>
      <c r="J285" s="52">
        <f t="shared" ref="J285:K285" si="308">$E285*J282</f>
        <v>0</v>
      </c>
      <c r="K285" s="52">
        <f t="shared" si="308"/>
        <v>0</v>
      </c>
      <c r="L285" s="67" t="s">
        <v>37</v>
      </c>
      <c r="M285" s="67" t="s">
        <v>37</v>
      </c>
      <c r="N285" s="67" t="s">
        <v>37</v>
      </c>
      <c r="O285" s="67" t="s">
        <v>37</v>
      </c>
      <c r="P285" s="67" t="s">
        <v>37</v>
      </c>
      <c r="Q285" s="67" t="s">
        <v>37</v>
      </c>
      <c r="R285" s="51">
        <f t="shared" si="307"/>
        <v>0</v>
      </c>
    </row>
    <row r="286" spans="1:20" s="13" customFormat="1" ht="13.5" customHeight="1" thickBot="1" x14ac:dyDescent="0.2">
      <c r="A286" s="71"/>
      <c r="B286" s="74"/>
      <c r="C286" s="80"/>
      <c r="D286" s="26" t="s">
        <v>21</v>
      </c>
      <c r="E286" s="25"/>
      <c r="F286" s="52">
        <f>$E286*F282</f>
        <v>0</v>
      </c>
      <c r="G286" s="52">
        <f t="shared" ref="G286:H286" si="309">$E286*G282</f>
        <v>0</v>
      </c>
      <c r="H286" s="52">
        <f t="shared" si="309"/>
        <v>0</v>
      </c>
      <c r="I286" s="67" t="s">
        <v>51</v>
      </c>
      <c r="J286" s="67" t="s">
        <v>51</v>
      </c>
      <c r="K286" s="67" t="s">
        <v>51</v>
      </c>
      <c r="L286" s="52">
        <f>$E286*L282</f>
        <v>0</v>
      </c>
      <c r="M286" s="52">
        <f t="shared" ref="M286:Q286" si="310">$E286*M282</f>
        <v>0</v>
      </c>
      <c r="N286" s="52">
        <f t="shared" si="310"/>
        <v>0</v>
      </c>
      <c r="O286" s="52">
        <f t="shared" si="310"/>
        <v>0</v>
      </c>
      <c r="P286" s="52">
        <f t="shared" si="310"/>
        <v>0</v>
      </c>
      <c r="Q286" s="52">
        <f t="shared" si="310"/>
        <v>0</v>
      </c>
      <c r="R286" s="51">
        <f t="shared" si="307"/>
        <v>0</v>
      </c>
    </row>
    <row r="287" spans="1:20" s="13" customFormat="1" ht="13.5" customHeight="1" x14ac:dyDescent="0.15">
      <c r="A287" s="71"/>
      <c r="B287" s="74"/>
      <c r="C287" s="81" t="s">
        <v>23</v>
      </c>
      <c r="D287" s="82"/>
      <c r="E287" s="27">
        <v>-3.23</v>
      </c>
      <c r="F287" s="53">
        <f>$E287*F282</f>
        <v>-16676.490000000002</v>
      </c>
      <c r="G287" s="53">
        <f t="shared" ref="G287:Q287" si="311">$E287*G282</f>
        <v>-15348.96</v>
      </c>
      <c r="H287" s="53">
        <f t="shared" si="311"/>
        <v>-21240.48</v>
      </c>
      <c r="I287" s="53">
        <f t="shared" si="311"/>
        <v>-29270.26</v>
      </c>
      <c r="J287" s="53">
        <f t="shared" si="311"/>
        <v>-13362.51</v>
      </c>
      <c r="K287" s="53">
        <f t="shared" si="311"/>
        <v>-17209.439999999999</v>
      </c>
      <c r="L287" s="53">
        <f t="shared" si="311"/>
        <v>-19341.240000000002</v>
      </c>
      <c r="M287" s="53">
        <f t="shared" si="311"/>
        <v>-18278.57</v>
      </c>
      <c r="N287" s="53">
        <f t="shared" si="311"/>
        <v>-19350.93</v>
      </c>
      <c r="O287" s="53">
        <f t="shared" si="311"/>
        <v>-16747.55</v>
      </c>
      <c r="P287" s="53">
        <f t="shared" si="311"/>
        <v>-24170.09</v>
      </c>
      <c r="Q287" s="53">
        <f t="shared" si="311"/>
        <v>-21014.38</v>
      </c>
      <c r="R287" s="54">
        <f t="shared" si="307"/>
        <v>-232010.9</v>
      </c>
    </row>
    <row r="288" spans="1:20" s="13" customFormat="1" ht="13.5" customHeight="1" x14ac:dyDescent="0.15">
      <c r="A288" s="71"/>
      <c r="B288" s="74"/>
      <c r="C288" s="83" t="s">
        <v>32</v>
      </c>
      <c r="D288" s="84"/>
      <c r="E288" s="28">
        <v>3.36</v>
      </c>
      <c r="F288" s="55">
        <f>INT($E288*F282)</f>
        <v>17347</v>
      </c>
      <c r="G288" s="55">
        <f t="shared" ref="G288:Q288" si="312">INT($E288*G282)</f>
        <v>15966</v>
      </c>
      <c r="H288" s="55">
        <f t="shared" si="312"/>
        <v>22095</v>
      </c>
      <c r="I288" s="55">
        <f t="shared" si="312"/>
        <v>30448</v>
      </c>
      <c r="J288" s="55">
        <f t="shared" si="312"/>
        <v>13900</v>
      </c>
      <c r="K288" s="55">
        <f t="shared" si="312"/>
        <v>17902</v>
      </c>
      <c r="L288" s="55">
        <f t="shared" si="312"/>
        <v>20119</v>
      </c>
      <c r="M288" s="55">
        <f t="shared" si="312"/>
        <v>19014</v>
      </c>
      <c r="N288" s="55">
        <f t="shared" si="312"/>
        <v>20129</v>
      </c>
      <c r="O288" s="55">
        <f t="shared" si="312"/>
        <v>17421</v>
      </c>
      <c r="P288" s="55">
        <f t="shared" si="312"/>
        <v>25142</v>
      </c>
      <c r="Q288" s="55">
        <f t="shared" si="312"/>
        <v>21860</v>
      </c>
      <c r="R288" s="49">
        <f t="shared" si="307"/>
        <v>241343</v>
      </c>
    </row>
    <row r="289" spans="1:20" s="13" customFormat="1" ht="13.5" customHeight="1" x14ac:dyDescent="0.15">
      <c r="A289" s="72"/>
      <c r="B289" s="75"/>
      <c r="C289" s="85" t="s">
        <v>12</v>
      </c>
      <c r="D289" s="86"/>
      <c r="E289" s="87"/>
      <c r="F289" s="56">
        <f>INT(SUM(F283:F288))</f>
        <v>670</v>
      </c>
      <c r="G289" s="56">
        <f>INT(SUM(G283:G288))</f>
        <v>617</v>
      </c>
      <c r="H289" s="56">
        <f t="shared" ref="H289:P289" si="313">INT(SUM(H283:H288))</f>
        <v>854</v>
      </c>
      <c r="I289" s="56">
        <f t="shared" si="313"/>
        <v>1177</v>
      </c>
      <c r="J289" s="56">
        <f t="shared" si="313"/>
        <v>537</v>
      </c>
      <c r="K289" s="56">
        <f t="shared" si="313"/>
        <v>692</v>
      </c>
      <c r="L289" s="56">
        <f t="shared" si="313"/>
        <v>777</v>
      </c>
      <c r="M289" s="56">
        <f t="shared" si="313"/>
        <v>735</v>
      </c>
      <c r="N289" s="56">
        <f t="shared" si="313"/>
        <v>778</v>
      </c>
      <c r="O289" s="56">
        <f t="shared" si="313"/>
        <v>673</v>
      </c>
      <c r="P289" s="56">
        <f t="shared" si="313"/>
        <v>971</v>
      </c>
      <c r="Q289" s="56">
        <f>INT(SUM(Q283:Q288))</f>
        <v>845</v>
      </c>
      <c r="R289" s="56">
        <f>SUM(F289:Q289)</f>
        <v>9326</v>
      </c>
      <c r="T289" s="69">
        <f t="shared" ref="T289" si="314">R289</f>
        <v>9326</v>
      </c>
    </row>
    <row r="290" spans="1:20" s="13" customFormat="1" ht="13.5" customHeight="1" x14ac:dyDescent="0.15">
      <c r="A290" s="70">
        <v>32</v>
      </c>
      <c r="B290" s="73" t="s">
        <v>84</v>
      </c>
      <c r="C290" s="76" t="s">
        <v>6</v>
      </c>
      <c r="D290" s="77"/>
      <c r="E290" s="78"/>
      <c r="F290" s="47">
        <v>61</v>
      </c>
      <c r="G290" s="47">
        <v>61</v>
      </c>
      <c r="H290" s="47">
        <v>61</v>
      </c>
      <c r="I290" s="47">
        <v>63</v>
      </c>
      <c r="J290" s="47">
        <v>67</v>
      </c>
      <c r="K290" s="47">
        <v>67</v>
      </c>
      <c r="L290" s="47">
        <v>60</v>
      </c>
      <c r="M290" s="47">
        <v>60</v>
      </c>
      <c r="N290" s="47">
        <v>60</v>
      </c>
      <c r="O290" s="47">
        <v>60</v>
      </c>
      <c r="P290" s="47">
        <v>61</v>
      </c>
      <c r="Q290" s="47">
        <v>61</v>
      </c>
      <c r="R290" s="48" t="s">
        <v>7</v>
      </c>
    </row>
    <row r="291" spans="1:20" s="13" customFormat="1" ht="14.25" customHeight="1" thickBot="1" x14ac:dyDescent="0.2">
      <c r="A291" s="71"/>
      <c r="B291" s="74"/>
      <c r="C291" s="23" t="s">
        <v>22</v>
      </c>
      <c r="D291" s="79" t="s">
        <v>9</v>
      </c>
      <c r="E291" s="79"/>
      <c r="F291" s="68">
        <v>8784</v>
      </c>
      <c r="G291" s="68">
        <v>8467</v>
      </c>
      <c r="H291" s="68">
        <v>10200</v>
      </c>
      <c r="I291" s="68">
        <v>12647</v>
      </c>
      <c r="J291" s="68">
        <v>9793</v>
      </c>
      <c r="K291" s="68">
        <v>7439</v>
      </c>
      <c r="L291" s="68">
        <v>10250</v>
      </c>
      <c r="M291" s="68">
        <v>10150</v>
      </c>
      <c r="N291" s="68">
        <v>9371</v>
      </c>
      <c r="O291" s="68">
        <v>9319</v>
      </c>
      <c r="P291" s="68">
        <v>12939</v>
      </c>
      <c r="Q291" s="68">
        <v>10351</v>
      </c>
      <c r="R291" s="49">
        <f>SUM(F291:Q291)</f>
        <v>119710</v>
      </c>
    </row>
    <row r="292" spans="1:20" s="13" customFormat="1" ht="13.5" customHeight="1" thickBot="1" x14ac:dyDescent="0.2">
      <c r="A292" s="71"/>
      <c r="B292" s="74"/>
      <c r="C292" s="80" t="s">
        <v>8</v>
      </c>
      <c r="D292" s="24" t="s">
        <v>9</v>
      </c>
      <c r="E292" s="25"/>
      <c r="F292" s="50">
        <f>$E292*F290*(185-100)/100</f>
        <v>0</v>
      </c>
      <c r="G292" s="50">
        <f t="shared" ref="G292:Q292" si="315">$E292*G290*(185-100)/100</f>
        <v>0</v>
      </c>
      <c r="H292" s="50">
        <f t="shared" si="315"/>
        <v>0</v>
      </c>
      <c r="I292" s="50">
        <f t="shared" si="315"/>
        <v>0</v>
      </c>
      <c r="J292" s="50">
        <f t="shared" si="315"/>
        <v>0</v>
      </c>
      <c r="K292" s="50">
        <f t="shared" si="315"/>
        <v>0</v>
      </c>
      <c r="L292" s="50">
        <f t="shared" si="315"/>
        <v>0</v>
      </c>
      <c r="M292" s="50">
        <f t="shared" si="315"/>
        <v>0</v>
      </c>
      <c r="N292" s="50">
        <f t="shared" si="315"/>
        <v>0</v>
      </c>
      <c r="O292" s="50">
        <f t="shared" si="315"/>
        <v>0</v>
      </c>
      <c r="P292" s="50">
        <f t="shared" si="315"/>
        <v>0</v>
      </c>
      <c r="Q292" s="50">
        <f t="shared" si="315"/>
        <v>0</v>
      </c>
      <c r="R292" s="51">
        <f>SUM(F292:Q292)</f>
        <v>0</v>
      </c>
    </row>
    <row r="293" spans="1:20" s="13" customFormat="1" ht="13.5" customHeight="1" thickBot="1" x14ac:dyDescent="0.2">
      <c r="A293" s="71"/>
      <c r="B293" s="74"/>
      <c r="C293" s="80"/>
      <c r="D293" s="26" t="s">
        <v>10</v>
      </c>
      <c r="E293" s="25"/>
      <c r="F293" s="50">
        <f>$E293*F290</f>
        <v>0</v>
      </c>
      <c r="G293" s="50">
        <f t="shared" ref="G293:Q293" si="316">$E293*G290</f>
        <v>0</v>
      </c>
      <c r="H293" s="50">
        <f t="shared" si="316"/>
        <v>0</v>
      </c>
      <c r="I293" s="50">
        <f t="shared" si="316"/>
        <v>0</v>
      </c>
      <c r="J293" s="50">
        <f t="shared" si="316"/>
        <v>0</v>
      </c>
      <c r="K293" s="50">
        <f t="shared" si="316"/>
        <v>0</v>
      </c>
      <c r="L293" s="50">
        <f t="shared" si="316"/>
        <v>0</v>
      </c>
      <c r="M293" s="50">
        <f t="shared" si="316"/>
        <v>0</v>
      </c>
      <c r="N293" s="50">
        <f t="shared" si="316"/>
        <v>0</v>
      </c>
      <c r="O293" s="50">
        <f t="shared" si="316"/>
        <v>0</v>
      </c>
      <c r="P293" s="50">
        <f t="shared" si="316"/>
        <v>0</v>
      </c>
      <c r="Q293" s="50">
        <f t="shared" si="316"/>
        <v>0</v>
      </c>
      <c r="R293" s="51">
        <f t="shared" ref="R293:R297" si="317">SUM(F293:Q293)</f>
        <v>0</v>
      </c>
    </row>
    <row r="294" spans="1:20" s="13" customFormat="1" ht="13.5" customHeight="1" thickBot="1" x14ac:dyDescent="0.2">
      <c r="A294" s="71"/>
      <c r="B294" s="74"/>
      <c r="C294" s="80" t="s">
        <v>11</v>
      </c>
      <c r="D294" s="26" t="s">
        <v>20</v>
      </c>
      <c r="E294" s="25"/>
      <c r="F294" s="67" t="s">
        <v>37</v>
      </c>
      <c r="G294" s="67" t="s">
        <v>37</v>
      </c>
      <c r="H294" s="67" t="s">
        <v>37</v>
      </c>
      <c r="I294" s="52">
        <f>$E294*I291</f>
        <v>0</v>
      </c>
      <c r="J294" s="52">
        <f t="shared" ref="J294:K294" si="318">$E294*J291</f>
        <v>0</v>
      </c>
      <c r="K294" s="52">
        <f t="shared" si="318"/>
        <v>0</v>
      </c>
      <c r="L294" s="67" t="s">
        <v>37</v>
      </c>
      <c r="M294" s="67" t="s">
        <v>37</v>
      </c>
      <c r="N294" s="67" t="s">
        <v>37</v>
      </c>
      <c r="O294" s="67" t="s">
        <v>37</v>
      </c>
      <c r="P294" s="67" t="s">
        <v>37</v>
      </c>
      <c r="Q294" s="67" t="s">
        <v>37</v>
      </c>
      <c r="R294" s="51">
        <f t="shared" si="317"/>
        <v>0</v>
      </c>
    </row>
    <row r="295" spans="1:20" s="13" customFormat="1" ht="13.5" customHeight="1" thickBot="1" x14ac:dyDescent="0.2">
      <c r="A295" s="71"/>
      <c r="B295" s="74"/>
      <c r="C295" s="80"/>
      <c r="D295" s="26" t="s">
        <v>21</v>
      </c>
      <c r="E295" s="25"/>
      <c r="F295" s="52">
        <f>$E295*F291</f>
        <v>0</v>
      </c>
      <c r="G295" s="52">
        <f t="shared" ref="G295:H295" si="319">$E295*G291</f>
        <v>0</v>
      </c>
      <c r="H295" s="52">
        <f t="shared" si="319"/>
        <v>0</v>
      </c>
      <c r="I295" s="67" t="s">
        <v>51</v>
      </c>
      <c r="J295" s="67" t="s">
        <v>51</v>
      </c>
      <c r="K295" s="67" t="s">
        <v>51</v>
      </c>
      <c r="L295" s="52">
        <f>$E295*L291</f>
        <v>0</v>
      </c>
      <c r="M295" s="52">
        <f t="shared" ref="M295:Q295" si="320">$E295*M291</f>
        <v>0</v>
      </c>
      <c r="N295" s="52">
        <f t="shared" si="320"/>
        <v>0</v>
      </c>
      <c r="O295" s="52">
        <f t="shared" si="320"/>
        <v>0</v>
      </c>
      <c r="P295" s="52">
        <f t="shared" si="320"/>
        <v>0</v>
      </c>
      <c r="Q295" s="52">
        <f t="shared" si="320"/>
        <v>0</v>
      </c>
      <c r="R295" s="51">
        <f t="shared" si="317"/>
        <v>0</v>
      </c>
    </row>
    <row r="296" spans="1:20" s="13" customFormat="1" ht="13.5" customHeight="1" x14ac:dyDescent="0.15">
      <c r="A296" s="71"/>
      <c r="B296" s="74"/>
      <c r="C296" s="81" t="s">
        <v>23</v>
      </c>
      <c r="D296" s="82"/>
      <c r="E296" s="27">
        <v>-3.23</v>
      </c>
      <c r="F296" s="53">
        <f>$E296*F291</f>
        <v>-28372.32</v>
      </c>
      <c r="G296" s="53">
        <f t="shared" ref="G296:Q296" si="321">$E296*G291</f>
        <v>-27348.41</v>
      </c>
      <c r="H296" s="53">
        <f t="shared" si="321"/>
        <v>-32946</v>
      </c>
      <c r="I296" s="53">
        <f t="shared" si="321"/>
        <v>-40849.81</v>
      </c>
      <c r="J296" s="53">
        <f t="shared" si="321"/>
        <v>-31631.39</v>
      </c>
      <c r="K296" s="53">
        <f t="shared" si="321"/>
        <v>-24027.97</v>
      </c>
      <c r="L296" s="53">
        <f t="shared" si="321"/>
        <v>-33107.5</v>
      </c>
      <c r="M296" s="53">
        <f t="shared" si="321"/>
        <v>-32784.5</v>
      </c>
      <c r="N296" s="53">
        <f t="shared" si="321"/>
        <v>-30268.329999999998</v>
      </c>
      <c r="O296" s="53">
        <f t="shared" si="321"/>
        <v>-30100.37</v>
      </c>
      <c r="P296" s="53">
        <f t="shared" si="321"/>
        <v>-41792.97</v>
      </c>
      <c r="Q296" s="53">
        <f t="shared" si="321"/>
        <v>-33433.730000000003</v>
      </c>
      <c r="R296" s="54">
        <f t="shared" si="317"/>
        <v>-386663.29999999993</v>
      </c>
    </row>
    <row r="297" spans="1:20" s="13" customFormat="1" ht="13.5" customHeight="1" x14ac:dyDescent="0.15">
      <c r="A297" s="71"/>
      <c r="B297" s="74"/>
      <c r="C297" s="83" t="s">
        <v>32</v>
      </c>
      <c r="D297" s="84"/>
      <c r="E297" s="28">
        <v>3.36</v>
      </c>
      <c r="F297" s="55">
        <f>INT($E297*F291)</f>
        <v>29514</v>
      </c>
      <c r="G297" s="55">
        <f t="shared" ref="G297:Q297" si="322">INT($E297*G291)</f>
        <v>28449</v>
      </c>
      <c r="H297" s="55">
        <f t="shared" si="322"/>
        <v>34272</v>
      </c>
      <c r="I297" s="55">
        <f t="shared" si="322"/>
        <v>42493</v>
      </c>
      <c r="J297" s="55">
        <f t="shared" si="322"/>
        <v>32904</v>
      </c>
      <c r="K297" s="55">
        <f t="shared" si="322"/>
        <v>24995</v>
      </c>
      <c r="L297" s="55">
        <f t="shared" si="322"/>
        <v>34440</v>
      </c>
      <c r="M297" s="55">
        <f t="shared" si="322"/>
        <v>34104</v>
      </c>
      <c r="N297" s="55">
        <f t="shared" si="322"/>
        <v>31486</v>
      </c>
      <c r="O297" s="55">
        <f t="shared" si="322"/>
        <v>31311</v>
      </c>
      <c r="P297" s="55">
        <f t="shared" si="322"/>
        <v>43475</v>
      </c>
      <c r="Q297" s="55">
        <f t="shared" si="322"/>
        <v>34779</v>
      </c>
      <c r="R297" s="49">
        <f t="shared" si="317"/>
        <v>402222</v>
      </c>
    </row>
    <row r="298" spans="1:20" s="13" customFormat="1" ht="13.5" customHeight="1" x14ac:dyDescent="0.15">
      <c r="A298" s="72"/>
      <c r="B298" s="75"/>
      <c r="C298" s="85" t="s">
        <v>12</v>
      </c>
      <c r="D298" s="86"/>
      <c r="E298" s="87"/>
      <c r="F298" s="56">
        <f>INT(SUM(F292:F297))</f>
        <v>1141</v>
      </c>
      <c r="G298" s="56">
        <f>INT(SUM(G292:G297))</f>
        <v>1100</v>
      </c>
      <c r="H298" s="56">
        <f t="shared" ref="H298:P298" si="323">INT(SUM(H292:H297))</f>
        <v>1326</v>
      </c>
      <c r="I298" s="56">
        <f t="shared" si="323"/>
        <v>1643</v>
      </c>
      <c r="J298" s="56">
        <f t="shared" si="323"/>
        <v>1272</v>
      </c>
      <c r="K298" s="56">
        <f t="shared" si="323"/>
        <v>967</v>
      </c>
      <c r="L298" s="56">
        <f t="shared" si="323"/>
        <v>1332</v>
      </c>
      <c r="M298" s="56">
        <f t="shared" si="323"/>
        <v>1319</v>
      </c>
      <c r="N298" s="56">
        <f t="shared" si="323"/>
        <v>1217</v>
      </c>
      <c r="O298" s="56">
        <f t="shared" si="323"/>
        <v>1210</v>
      </c>
      <c r="P298" s="56">
        <f t="shared" si="323"/>
        <v>1682</v>
      </c>
      <c r="Q298" s="56">
        <f>INT(SUM(Q292:Q297))</f>
        <v>1345</v>
      </c>
      <c r="R298" s="56">
        <f>SUM(F298:Q298)</f>
        <v>15554</v>
      </c>
      <c r="T298" s="69">
        <f t="shared" ref="T298" si="324">R298</f>
        <v>15554</v>
      </c>
    </row>
    <row r="299" spans="1:20" s="13" customFormat="1" ht="13.5" customHeight="1" x14ac:dyDescent="0.15">
      <c r="A299" s="70">
        <v>33</v>
      </c>
      <c r="B299" s="73" t="s">
        <v>85</v>
      </c>
      <c r="C299" s="76" t="s">
        <v>6</v>
      </c>
      <c r="D299" s="77"/>
      <c r="E299" s="78"/>
      <c r="F299" s="47">
        <v>86</v>
      </c>
      <c r="G299" s="47">
        <v>86</v>
      </c>
      <c r="H299" s="47">
        <v>86</v>
      </c>
      <c r="I299" s="47">
        <v>86</v>
      </c>
      <c r="J299" s="47">
        <v>86</v>
      </c>
      <c r="K299" s="47">
        <v>75</v>
      </c>
      <c r="L299" s="47">
        <v>86</v>
      </c>
      <c r="M299" s="47">
        <v>86</v>
      </c>
      <c r="N299" s="47">
        <v>86</v>
      </c>
      <c r="O299" s="47">
        <v>86</v>
      </c>
      <c r="P299" s="47">
        <v>86</v>
      </c>
      <c r="Q299" s="47">
        <v>86</v>
      </c>
      <c r="R299" s="48" t="s">
        <v>7</v>
      </c>
    </row>
    <row r="300" spans="1:20" s="13" customFormat="1" ht="14.25" customHeight="1" thickBot="1" x14ac:dyDescent="0.2">
      <c r="A300" s="71"/>
      <c r="B300" s="74"/>
      <c r="C300" s="23" t="s">
        <v>22</v>
      </c>
      <c r="D300" s="79" t="s">
        <v>9</v>
      </c>
      <c r="E300" s="79"/>
      <c r="F300" s="68">
        <v>9117</v>
      </c>
      <c r="G300" s="68">
        <v>8727</v>
      </c>
      <c r="H300" s="68">
        <v>11836</v>
      </c>
      <c r="I300" s="68">
        <v>13920</v>
      </c>
      <c r="J300" s="68">
        <v>9001</v>
      </c>
      <c r="K300" s="68">
        <v>9554</v>
      </c>
      <c r="L300" s="68">
        <v>9453</v>
      </c>
      <c r="M300" s="68">
        <v>9374</v>
      </c>
      <c r="N300" s="68">
        <v>9944</v>
      </c>
      <c r="O300" s="68">
        <v>8955</v>
      </c>
      <c r="P300" s="68">
        <v>12297</v>
      </c>
      <c r="Q300" s="68">
        <v>9942</v>
      </c>
      <c r="R300" s="49">
        <f>SUM(F300:Q300)</f>
        <v>122120</v>
      </c>
    </row>
    <row r="301" spans="1:20" s="13" customFormat="1" ht="13.5" customHeight="1" thickBot="1" x14ac:dyDescent="0.2">
      <c r="A301" s="71"/>
      <c r="B301" s="74"/>
      <c r="C301" s="80" t="s">
        <v>8</v>
      </c>
      <c r="D301" s="24" t="s">
        <v>9</v>
      </c>
      <c r="E301" s="25"/>
      <c r="F301" s="50">
        <f>$E301*F299*(185-100)/100</f>
        <v>0</v>
      </c>
      <c r="G301" s="50">
        <f t="shared" ref="G301:Q301" si="325">$E301*G299*(185-100)/100</f>
        <v>0</v>
      </c>
      <c r="H301" s="50">
        <f t="shared" si="325"/>
        <v>0</v>
      </c>
      <c r="I301" s="50">
        <f t="shared" si="325"/>
        <v>0</v>
      </c>
      <c r="J301" s="50">
        <f t="shared" si="325"/>
        <v>0</v>
      </c>
      <c r="K301" s="50">
        <f t="shared" si="325"/>
        <v>0</v>
      </c>
      <c r="L301" s="50">
        <f t="shared" si="325"/>
        <v>0</v>
      </c>
      <c r="M301" s="50">
        <f t="shared" si="325"/>
        <v>0</v>
      </c>
      <c r="N301" s="50">
        <f t="shared" si="325"/>
        <v>0</v>
      </c>
      <c r="O301" s="50">
        <f t="shared" si="325"/>
        <v>0</v>
      </c>
      <c r="P301" s="50">
        <f t="shared" si="325"/>
        <v>0</v>
      </c>
      <c r="Q301" s="50">
        <f t="shared" si="325"/>
        <v>0</v>
      </c>
      <c r="R301" s="51">
        <f>SUM(F301:Q301)</f>
        <v>0</v>
      </c>
    </row>
    <row r="302" spans="1:20" s="13" customFormat="1" ht="13.5" customHeight="1" thickBot="1" x14ac:dyDescent="0.2">
      <c r="A302" s="71"/>
      <c r="B302" s="74"/>
      <c r="C302" s="80"/>
      <c r="D302" s="26" t="s">
        <v>10</v>
      </c>
      <c r="E302" s="25"/>
      <c r="F302" s="50">
        <f>$E302*F299</f>
        <v>0</v>
      </c>
      <c r="G302" s="50">
        <f t="shared" ref="G302:Q302" si="326">$E302*G299</f>
        <v>0</v>
      </c>
      <c r="H302" s="50">
        <f t="shared" si="326"/>
        <v>0</v>
      </c>
      <c r="I302" s="50">
        <f t="shared" si="326"/>
        <v>0</v>
      </c>
      <c r="J302" s="50">
        <f t="shared" si="326"/>
        <v>0</v>
      </c>
      <c r="K302" s="50">
        <f t="shared" si="326"/>
        <v>0</v>
      </c>
      <c r="L302" s="50">
        <f t="shared" si="326"/>
        <v>0</v>
      </c>
      <c r="M302" s="50">
        <f t="shared" si="326"/>
        <v>0</v>
      </c>
      <c r="N302" s="50">
        <f t="shared" si="326"/>
        <v>0</v>
      </c>
      <c r="O302" s="50">
        <f t="shared" si="326"/>
        <v>0</v>
      </c>
      <c r="P302" s="50">
        <f t="shared" si="326"/>
        <v>0</v>
      </c>
      <c r="Q302" s="50">
        <f t="shared" si="326"/>
        <v>0</v>
      </c>
      <c r="R302" s="51">
        <f t="shared" ref="R302:R306" si="327">SUM(F302:Q302)</f>
        <v>0</v>
      </c>
    </row>
    <row r="303" spans="1:20" s="13" customFormat="1" ht="13.5" customHeight="1" thickBot="1" x14ac:dyDescent="0.2">
      <c r="A303" s="71"/>
      <c r="B303" s="74"/>
      <c r="C303" s="80" t="s">
        <v>11</v>
      </c>
      <c r="D303" s="26" t="s">
        <v>20</v>
      </c>
      <c r="E303" s="25"/>
      <c r="F303" s="67" t="s">
        <v>37</v>
      </c>
      <c r="G303" s="67" t="s">
        <v>37</v>
      </c>
      <c r="H303" s="67" t="s">
        <v>37</v>
      </c>
      <c r="I303" s="52">
        <f>$E303*I300</f>
        <v>0</v>
      </c>
      <c r="J303" s="52">
        <f t="shared" ref="J303:K303" si="328">$E303*J300</f>
        <v>0</v>
      </c>
      <c r="K303" s="52">
        <f t="shared" si="328"/>
        <v>0</v>
      </c>
      <c r="L303" s="67" t="s">
        <v>37</v>
      </c>
      <c r="M303" s="67" t="s">
        <v>37</v>
      </c>
      <c r="N303" s="67" t="s">
        <v>37</v>
      </c>
      <c r="O303" s="67" t="s">
        <v>37</v>
      </c>
      <c r="P303" s="67" t="s">
        <v>37</v>
      </c>
      <c r="Q303" s="67" t="s">
        <v>37</v>
      </c>
      <c r="R303" s="51">
        <f t="shared" si="327"/>
        <v>0</v>
      </c>
    </row>
    <row r="304" spans="1:20" s="13" customFormat="1" ht="13.5" customHeight="1" thickBot="1" x14ac:dyDescent="0.2">
      <c r="A304" s="71"/>
      <c r="B304" s="74"/>
      <c r="C304" s="80"/>
      <c r="D304" s="26" t="s">
        <v>21</v>
      </c>
      <c r="E304" s="25"/>
      <c r="F304" s="52">
        <f>$E304*F300</f>
        <v>0</v>
      </c>
      <c r="G304" s="52">
        <f t="shared" ref="G304:H304" si="329">$E304*G300</f>
        <v>0</v>
      </c>
      <c r="H304" s="52">
        <f t="shared" si="329"/>
        <v>0</v>
      </c>
      <c r="I304" s="67" t="s">
        <v>51</v>
      </c>
      <c r="J304" s="67" t="s">
        <v>51</v>
      </c>
      <c r="K304" s="67" t="s">
        <v>51</v>
      </c>
      <c r="L304" s="52">
        <f>$E304*L300</f>
        <v>0</v>
      </c>
      <c r="M304" s="52">
        <f t="shared" ref="M304:Q304" si="330">$E304*M300</f>
        <v>0</v>
      </c>
      <c r="N304" s="52">
        <f t="shared" si="330"/>
        <v>0</v>
      </c>
      <c r="O304" s="52">
        <f t="shared" si="330"/>
        <v>0</v>
      </c>
      <c r="P304" s="52">
        <f t="shared" si="330"/>
        <v>0</v>
      </c>
      <c r="Q304" s="52">
        <f t="shared" si="330"/>
        <v>0</v>
      </c>
      <c r="R304" s="51">
        <f t="shared" si="327"/>
        <v>0</v>
      </c>
    </row>
    <row r="305" spans="1:20" s="13" customFormat="1" ht="13.5" customHeight="1" x14ac:dyDescent="0.15">
      <c r="A305" s="71"/>
      <c r="B305" s="74"/>
      <c r="C305" s="81" t="s">
        <v>23</v>
      </c>
      <c r="D305" s="82"/>
      <c r="E305" s="27">
        <v>-3.23</v>
      </c>
      <c r="F305" s="53">
        <f>$E305*F300</f>
        <v>-29447.91</v>
      </c>
      <c r="G305" s="53">
        <f t="shared" ref="G305:Q305" si="331">$E305*G300</f>
        <v>-28188.21</v>
      </c>
      <c r="H305" s="53">
        <f t="shared" si="331"/>
        <v>-38230.28</v>
      </c>
      <c r="I305" s="53">
        <f t="shared" si="331"/>
        <v>-44961.599999999999</v>
      </c>
      <c r="J305" s="53">
        <f t="shared" si="331"/>
        <v>-29073.23</v>
      </c>
      <c r="K305" s="53">
        <f t="shared" si="331"/>
        <v>-30859.42</v>
      </c>
      <c r="L305" s="53">
        <f t="shared" si="331"/>
        <v>-30533.19</v>
      </c>
      <c r="M305" s="53">
        <f t="shared" si="331"/>
        <v>-30278.02</v>
      </c>
      <c r="N305" s="53">
        <f t="shared" si="331"/>
        <v>-32119.119999999999</v>
      </c>
      <c r="O305" s="53">
        <f t="shared" si="331"/>
        <v>-28924.65</v>
      </c>
      <c r="P305" s="53">
        <f t="shared" si="331"/>
        <v>-39719.31</v>
      </c>
      <c r="Q305" s="53">
        <f t="shared" si="331"/>
        <v>-32112.66</v>
      </c>
      <c r="R305" s="54">
        <f t="shared" si="327"/>
        <v>-394447.60000000003</v>
      </c>
    </row>
    <row r="306" spans="1:20" s="13" customFormat="1" ht="13.5" customHeight="1" x14ac:dyDescent="0.15">
      <c r="A306" s="71"/>
      <c r="B306" s="74"/>
      <c r="C306" s="83" t="s">
        <v>32</v>
      </c>
      <c r="D306" s="84"/>
      <c r="E306" s="28">
        <v>3.36</v>
      </c>
      <c r="F306" s="55">
        <f>INT($E306*F300)</f>
        <v>30633</v>
      </c>
      <c r="G306" s="55">
        <f t="shared" ref="G306:Q306" si="332">INT($E306*G300)</f>
        <v>29322</v>
      </c>
      <c r="H306" s="55">
        <f t="shared" si="332"/>
        <v>39768</v>
      </c>
      <c r="I306" s="55">
        <f t="shared" si="332"/>
        <v>46771</v>
      </c>
      <c r="J306" s="55">
        <f t="shared" si="332"/>
        <v>30243</v>
      </c>
      <c r="K306" s="55">
        <f t="shared" si="332"/>
        <v>32101</v>
      </c>
      <c r="L306" s="55">
        <f t="shared" si="332"/>
        <v>31762</v>
      </c>
      <c r="M306" s="55">
        <f t="shared" si="332"/>
        <v>31496</v>
      </c>
      <c r="N306" s="55">
        <f t="shared" si="332"/>
        <v>33411</v>
      </c>
      <c r="O306" s="55">
        <f t="shared" si="332"/>
        <v>30088</v>
      </c>
      <c r="P306" s="55">
        <f t="shared" si="332"/>
        <v>41317</v>
      </c>
      <c r="Q306" s="55">
        <f t="shared" si="332"/>
        <v>33405</v>
      </c>
      <c r="R306" s="49">
        <f t="shared" si="327"/>
        <v>410317</v>
      </c>
    </row>
    <row r="307" spans="1:20" s="13" customFormat="1" ht="13.5" customHeight="1" x14ac:dyDescent="0.15">
      <c r="A307" s="72"/>
      <c r="B307" s="75"/>
      <c r="C307" s="85" t="s">
        <v>12</v>
      </c>
      <c r="D307" s="86"/>
      <c r="E307" s="87"/>
      <c r="F307" s="56">
        <f>INT(SUM(F301:F306))</f>
        <v>1185</v>
      </c>
      <c r="G307" s="56">
        <f>INT(SUM(G301:G306))</f>
        <v>1133</v>
      </c>
      <c r="H307" s="56">
        <f t="shared" ref="H307:P307" si="333">INT(SUM(H301:H306))</f>
        <v>1537</v>
      </c>
      <c r="I307" s="56">
        <f t="shared" si="333"/>
        <v>1809</v>
      </c>
      <c r="J307" s="56">
        <f t="shared" si="333"/>
        <v>1169</v>
      </c>
      <c r="K307" s="56">
        <f t="shared" si="333"/>
        <v>1241</v>
      </c>
      <c r="L307" s="56">
        <f t="shared" si="333"/>
        <v>1228</v>
      </c>
      <c r="M307" s="56">
        <f t="shared" si="333"/>
        <v>1217</v>
      </c>
      <c r="N307" s="56">
        <f t="shared" si="333"/>
        <v>1291</v>
      </c>
      <c r="O307" s="56">
        <f t="shared" si="333"/>
        <v>1163</v>
      </c>
      <c r="P307" s="56">
        <f t="shared" si="333"/>
        <v>1597</v>
      </c>
      <c r="Q307" s="56">
        <f>INT(SUM(Q301:Q306))</f>
        <v>1292</v>
      </c>
      <c r="R307" s="56">
        <f>SUM(F307:Q307)</f>
        <v>15862</v>
      </c>
      <c r="T307" s="69">
        <f t="shared" ref="T307" si="334">R307</f>
        <v>15862</v>
      </c>
    </row>
    <row r="308" spans="1:20" s="13" customFormat="1" ht="13.5" customHeight="1" x14ac:dyDescent="0.15">
      <c r="A308" s="70">
        <v>34</v>
      </c>
      <c r="B308" s="73" t="s">
        <v>86</v>
      </c>
      <c r="C308" s="76" t="s">
        <v>6</v>
      </c>
      <c r="D308" s="77"/>
      <c r="E308" s="78"/>
      <c r="F308" s="47">
        <v>61</v>
      </c>
      <c r="G308" s="47">
        <v>61</v>
      </c>
      <c r="H308" s="47">
        <v>61</v>
      </c>
      <c r="I308" s="47">
        <v>61</v>
      </c>
      <c r="J308" s="47">
        <v>76</v>
      </c>
      <c r="K308" s="47">
        <v>76</v>
      </c>
      <c r="L308" s="47">
        <v>61</v>
      </c>
      <c r="M308" s="47">
        <v>61</v>
      </c>
      <c r="N308" s="47">
        <v>61</v>
      </c>
      <c r="O308" s="47">
        <v>61</v>
      </c>
      <c r="P308" s="47">
        <v>61</v>
      </c>
      <c r="Q308" s="47">
        <v>61</v>
      </c>
      <c r="R308" s="48" t="s">
        <v>7</v>
      </c>
    </row>
    <row r="309" spans="1:20" s="13" customFormat="1" ht="14.25" customHeight="1" thickBot="1" x14ac:dyDescent="0.2">
      <c r="A309" s="71"/>
      <c r="B309" s="74"/>
      <c r="C309" s="23" t="s">
        <v>22</v>
      </c>
      <c r="D309" s="79" t="s">
        <v>9</v>
      </c>
      <c r="E309" s="79"/>
      <c r="F309" s="68">
        <v>7659</v>
      </c>
      <c r="G309" s="68">
        <v>6503</v>
      </c>
      <c r="H309" s="68">
        <v>6674</v>
      </c>
      <c r="I309" s="68">
        <v>8792</v>
      </c>
      <c r="J309" s="68">
        <v>11893</v>
      </c>
      <c r="K309" s="68">
        <v>10139</v>
      </c>
      <c r="L309" s="68">
        <v>8160</v>
      </c>
      <c r="M309" s="68">
        <v>7398</v>
      </c>
      <c r="N309" s="68">
        <v>6593</v>
      </c>
      <c r="O309" s="68">
        <v>7287</v>
      </c>
      <c r="P309" s="68">
        <v>7481</v>
      </c>
      <c r="Q309" s="68">
        <v>8129</v>
      </c>
      <c r="R309" s="49">
        <f>SUM(F309:Q309)</f>
        <v>96708</v>
      </c>
    </row>
    <row r="310" spans="1:20" s="13" customFormat="1" ht="13.5" customHeight="1" thickBot="1" x14ac:dyDescent="0.2">
      <c r="A310" s="71"/>
      <c r="B310" s="74"/>
      <c r="C310" s="80" t="s">
        <v>8</v>
      </c>
      <c r="D310" s="24" t="s">
        <v>9</v>
      </c>
      <c r="E310" s="25"/>
      <c r="F310" s="50">
        <f>$E310*F308*(185-100)/100</f>
        <v>0</v>
      </c>
      <c r="G310" s="50">
        <f t="shared" ref="G310:Q310" si="335">$E310*G308*(185-100)/100</f>
        <v>0</v>
      </c>
      <c r="H310" s="50">
        <f t="shared" si="335"/>
        <v>0</v>
      </c>
      <c r="I310" s="50">
        <f t="shared" si="335"/>
        <v>0</v>
      </c>
      <c r="J310" s="50">
        <f t="shared" si="335"/>
        <v>0</v>
      </c>
      <c r="K310" s="50">
        <f t="shared" si="335"/>
        <v>0</v>
      </c>
      <c r="L310" s="50">
        <f t="shared" si="335"/>
        <v>0</v>
      </c>
      <c r="M310" s="50">
        <f t="shared" si="335"/>
        <v>0</v>
      </c>
      <c r="N310" s="50">
        <f t="shared" si="335"/>
        <v>0</v>
      </c>
      <c r="O310" s="50">
        <f t="shared" si="335"/>
        <v>0</v>
      </c>
      <c r="P310" s="50">
        <f t="shared" si="335"/>
        <v>0</v>
      </c>
      <c r="Q310" s="50">
        <f t="shared" si="335"/>
        <v>0</v>
      </c>
      <c r="R310" s="51">
        <f>SUM(F310:Q310)</f>
        <v>0</v>
      </c>
    </row>
    <row r="311" spans="1:20" s="13" customFormat="1" ht="13.5" customHeight="1" thickBot="1" x14ac:dyDescent="0.2">
      <c r="A311" s="71"/>
      <c r="B311" s="74"/>
      <c r="C311" s="80"/>
      <c r="D311" s="26" t="s">
        <v>10</v>
      </c>
      <c r="E311" s="25"/>
      <c r="F311" s="50">
        <f>$E311*F308</f>
        <v>0</v>
      </c>
      <c r="G311" s="50">
        <f t="shared" ref="G311:Q311" si="336">$E311*G308</f>
        <v>0</v>
      </c>
      <c r="H311" s="50">
        <f t="shared" si="336"/>
        <v>0</v>
      </c>
      <c r="I311" s="50">
        <f t="shared" si="336"/>
        <v>0</v>
      </c>
      <c r="J311" s="50">
        <f t="shared" si="336"/>
        <v>0</v>
      </c>
      <c r="K311" s="50">
        <f t="shared" si="336"/>
        <v>0</v>
      </c>
      <c r="L311" s="50">
        <f t="shared" si="336"/>
        <v>0</v>
      </c>
      <c r="M311" s="50">
        <f t="shared" si="336"/>
        <v>0</v>
      </c>
      <c r="N311" s="50">
        <f t="shared" si="336"/>
        <v>0</v>
      </c>
      <c r="O311" s="50">
        <f t="shared" si="336"/>
        <v>0</v>
      </c>
      <c r="P311" s="50">
        <f t="shared" si="336"/>
        <v>0</v>
      </c>
      <c r="Q311" s="50">
        <f t="shared" si="336"/>
        <v>0</v>
      </c>
      <c r="R311" s="51">
        <f t="shared" ref="R311:R315" si="337">SUM(F311:Q311)</f>
        <v>0</v>
      </c>
    </row>
    <row r="312" spans="1:20" s="13" customFormat="1" ht="13.5" customHeight="1" thickBot="1" x14ac:dyDescent="0.2">
      <c r="A312" s="71"/>
      <c r="B312" s="74"/>
      <c r="C312" s="80" t="s">
        <v>11</v>
      </c>
      <c r="D312" s="26" t="s">
        <v>20</v>
      </c>
      <c r="E312" s="25"/>
      <c r="F312" s="67" t="s">
        <v>37</v>
      </c>
      <c r="G312" s="67" t="s">
        <v>37</v>
      </c>
      <c r="H312" s="67" t="s">
        <v>37</v>
      </c>
      <c r="I312" s="52">
        <f>$E312*I309</f>
        <v>0</v>
      </c>
      <c r="J312" s="52">
        <f t="shared" ref="J312:K312" si="338">$E312*J309</f>
        <v>0</v>
      </c>
      <c r="K312" s="52">
        <f t="shared" si="338"/>
        <v>0</v>
      </c>
      <c r="L312" s="67" t="s">
        <v>37</v>
      </c>
      <c r="M312" s="67" t="s">
        <v>37</v>
      </c>
      <c r="N312" s="67" t="s">
        <v>37</v>
      </c>
      <c r="O312" s="67" t="s">
        <v>37</v>
      </c>
      <c r="P312" s="67" t="s">
        <v>37</v>
      </c>
      <c r="Q312" s="67" t="s">
        <v>37</v>
      </c>
      <c r="R312" s="51">
        <f t="shared" si="337"/>
        <v>0</v>
      </c>
    </row>
    <row r="313" spans="1:20" s="13" customFormat="1" ht="13.5" customHeight="1" thickBot="1" x14ac:dyDescent="0.2">
      <c r="A313" s="71"/>
      <c r="B313" s="74"/>
      <c r="C313" s="80"/>
      <c r="D313" s="26" t="s">
        <v>21</v>
      </c>
      <c r="E313" s="25"/>
      <c r="F313" s="52">
        <f>$E313*F309</f>
        <v>0</v>
      </c>
      <c r="G313" s="52">
        <f t="shared" ref="G313:H313" si="339">$E313*G309</f>
        <v>0</v>
      </c>
      <c r="H313" s="52">
        <f t="shared" si="339"/>
        <v>0</v>
      </c>
      <c r="I313" s="67" t="s">
        <v>51</v>
      </c>
      <c r="J313" s="67" t="s">
        <v>51</v>
      </c>
      <c r="K313" s="67" t="s">
        <v>51</v>
      </c>
      <c r="L313" s="52">
        <f>$E313*L309</f>
        <v>0</v>
      </c>
      <c r="M313" s="52">
        <f t="shared" ref="M313:Q313" si="340">$E313*M309</f>
        <v>0</v>
      </c>
      <c r="N313" s="52">
        <f t="shared" si="340"/>
        <v>0</v>
      </c>
      <c r="O313" s="52">
        <f t="shared" si="340"/>
        <v>0</v>
      </c>
      <c r="P313" s="52">
        <f t="shared" si="340"/>
        <v>0</v>
      </c>
      <c r="Q313" s="52">
        <f t="shared" si="340"/>
        <v>0</v>
      </c>
      <c r="R313" s="51">
        <f t="shared" si="337"/>
        <v>0</v>
      </c>
    </row>
    <row r="314" spans="1:20" s="13" customFormat="1" ht="13.5" customHeight="1" x14ac:dyDescent="0.15">
      <c r="A314" s="71"/>
      <c r="B314" s="74"/>
      <c r="C314" s="81" t="s">
        <v>23</v>
      </c>
      <c r="D314" s="82"/>
      <c r="E314" s="27">
        <v>-3.23</v>
      </c>
      <c r="F314" s="53">
        <f>$E314*F309</f>
        <v>-24738.57</v>
      </c>
      <c r="G314" s="53">
        <f t="shared" ref="G314:Q314" si="341">$E314*G309</f>
        <v>-21004.69</v>
      </c>
      <c r="H314" s="53">
        <f t="shared" si="341"/>
        <v>-21557.02</v>
      </c>
      <c r="I314" s="53">
        <f t="shared" si="341"/>
        <v>-28398.16</v>
      </c>
      <c r="J314" s="53">
        <f t="shared" si="341"/>
        <v>-38414.39</v>
      </c>
      <c r="K314" s="53">
        <f t="shared" si="341"/>
        <v>-32748.97</v>
      </c>
      <c r="L314" s="53">
        <f t="shared" si="341"/>
        <v>-26356.799999999999</v>
      </c>
      <c r="M314" s="53">
        <f t="shared" si="341"/>
        <v>-23895.54</v>
      </c>
      <c r="N314" s="53">
        <f t="shared" si="341"/>
        <v>-21295.39</v>
      </c>
      <c r="O314" s="53">
        <f t="shared" si="341"/>
        <v>-23537.01</v>
      </c>
      <c r="P314" s="53">
        <f t="shared" si="341"/>
        <v>-24163.63</v>
      </c>
      <c r="Q314" s="53">
        <f t="shared" si="341"/>
        <v>-26256.67</v>
      </c>
      <c r="R314" s="54">
        <f t="shared" si="337"/>
        <v>-312366.84000000003</v>
      </c>
    </row>
    <row r="315" spans="1:20" s="13" customFormat="1" ht="13.5" customHeight="1" x14ac:dyDescent="0.15">
      <c r="A315" s="71"/>
      <c r="B315" s="74"/>
      <c r="C315" s="83" t="s">
        <v>32</v>
      </c>
      <c r="D315" s="84"/>
      <c r="E315" s="28">
        <v>3.36</v>
      </c>
      <c r="F315" s="55">
        <f>INT($E315*F309)</f>
        <v>25734</v>
      </c>
      <c r="G315" s="55">
        <f t="shared" ref="G315:Q315" si="342">INT($E315*G309)</f>
        <v>21850</v>
      </c>
      <c r="H315" s="55">
        <f t="shared" si="342"/>
        <v>22424</v>
      </c>
      <c r="I315" s="55">
        <f t="shared" si="342"/>
        <v>29541</v>
      </c>
      <c r="J315" s="55">
        <f t="shared" si="342"/>
        <v>39960</v>
      </c>
      <c r="K315" s="55">
        <f t="shared" si="342"/>
        <v>34067</v>
      </c>
      <c r="L315" s="55">
        <f t="shared" si="342"/>
        <v>27417</v>
      </c>
      <c r="M315" s="55">
        <f t="shared" si="342"/>
        <v>24857</v>
      </c>
      <c r="N315" s="55">
        <f t="shared" si="342"/>
        <v>22152</v>
      </c>
      <c r="O315" s="55">
        <f t="shared" si="342"/>
        <v>24484</v>
      </c>
      <c r="P315" s="55">
        <f t="shared" si="342"/>
        <v>25136</v>
      </c>
      <c r="Q315" s="55">
        <f t="shared" si="342"/>
        <v>27313</v>
      </c>
      <c r="R315" s="49">
        <f t="shared" si="337"/>
        <v>324935</v>
      </c>
    </row>
    <row r="316" spans="1:20" s="13" customFormat="1" ht="13.5" customHeight="1" x14ac:dyDescent="0.15">
      <c r="A316" s="72"/>
      <c r="B316" s="75"/>
      <c r="C316" s="85" t="s">
        <v>12</v>
      </c>
      <c r="D316" s="86"/>
      <c r="E316" s="87"/>
      <c r="F316" s="56">
        <f>INT(SUM(F310:F315))</f>
        <v>995</v>
      </c>
      <c r="G316" s="56">
        <f>INT(SUM(G310:G315))</f>
        <v>845</v>
      </c>
      <c r="H316" s="56">
        <f t="shared" ref="H316:P316" si="343">INT(SUM(H310:H315))</f>
        <v>866</v>
      </c>
      <c r="I316" s="56">
        <f t="shared" si="343"/>
        <v>1142</v>
      </c>
      <c r="J316" s="56">
        <f t="shared" si="343"/>
        <v>1545</v>
      </c>
      <c r="K316" s="56">
        <f t="shared" si="343"/>
        <v>1318</v>
      </c>
      <c r="L316" s="56">
        <f t="shared" si="343"/>
        <v>1060</v>
      </c>
      <c r="M316" s="56">
        <f t="shared" si="343"/>
        <v>961</v>
      </c>
      <c r="N316" s="56">
        <f t="shared" si="343"/>
        <v>856</v>
      </c>
      <c r="O316" s="56">
        <f t="shared" si="343"/>
        <v>946</v>
      </c>
      <c r="P316" s="56">
        <f t="shared" si="343"/>
        <v>972</v>
      </c>
      <c r="Q316" s="56">
        <f>INT(SUM(Q310:Q315))</f>
        <v>1056</v>
      </c>
      <c r="R316" s="56">
        <f>SUM(F316:Q316)</f>
        <v>12562</v>
      </c>
      <c r="T316" s="69">
        <f t="shared" ref="T316" si="344">R316</f>
        <v>12562</v>
      </c>
    </row>
    <row r="317" spans="1:20" s="13" customFormat="1" ht="13.5" customHeight="1" x14ac:dyDescent="0.15">
      <c r="A317" s="70">
        <v>35</v>
      </c>
      <c r="B317" s="73" t="s">
        <v>87</v>
      </c>
      <c r="C317" s="76" t="s">
        <v>6</v>
      </c>
      <c r="D317" s="77"/>
      <c r="E317" s="78"/>
      <c r="F317" s="47">
        <v>35</v>
      </c>
      <c r="G317" s="47">
        <v>35</v>
      </c>
      <c r="H317" s="47">
        <v>35</v>
      </c>
      <c r="I317" s="47">
        <v>37</v>
      </c>
      <c r="J317" s="47">
        <v>37</v>
      </c>
      <c r="K317" s="47">
        <v>37</v>
      </c>
      <c r="L317" s="47">
        <v>35</v>
      </c>
      <c r="M317" s="47">
        <v>35</v>
      </c>
      <c r="N317" s="47">
        <v>35</v>
      </c>
      <c r="O317" s="47">
        <v>35</v>
      </c>
      <c r="P317" s="47">
        <v>35</v>
      </c>
      <c r="Q317" s="47">
        <v>35</v>
      </c>
      <c r="R317" s="48" t="s">
        <v>7</v>
      </c>
    </row>
    <row r="318" spans="1:20" s="13" customFormat="1" ht="14.25" customHeight="1" thickBot="1" x14ac:dyDescent="0.2">
      <c r="A318" s="71"/>
      <c r="B318" s="74"/>
      <c r="C318" s="23" t="s">
        <v>22</v>
      </c>
      <c r="D318" s="79" t="s">
        <v>9</v>
      </c>
      <c r="E318" s="79"/>
      <c r="F318" s="68">
        <v>4673</v>
      </c>
      <c r="G318" s="68">
        <v>4442</v>
      </c>
      <c r="H318" s="68">
        <v>5176</v>
      </c>
      <c r="I318" s="68">
        <v>6730</v>
      </c>
      <c r="J318" s="68">
        <v>5512</v>
      </c>
      <c r="K318" s="68">
        <v>3634</v>
      </c>
      <c r="L318" s="68">
        <v>5257</v>
      </c>
      <c r="M318" s="68">
        <v>4951</v>
      </c>
      <c r="N318" s="68">
        <v>4523</v>
      </c>
      <c r="O318" s="68">
        <v>4479</v>
      </c>
      <c r="P318" s="68">
        <v>5951</v>
      </c>
      <c r="Q318" s="68">
        <v>5143</v>
      </c>
      <c r="R318" s="49">
        <f>SUM(F318:Q318)</f>
        <v>60471</v>
      </c>
    </row>
    <row r="319" spans="1:20" s="13" customFormat="1" ht="13.5" customHeight="1" thickBot="1" x14ac:dyDescent="0.2">
      <c r="A319" s="71"/>
      <c r="B319" s="74"/>
      <c r="C319" s="80" t="s">
        <v>8</v>
      </c>
      <c r="D319" s="24" t="s">
        <v>9</v>
      </c>
      <c r="E319" s="25"/>
      <c r="F319" s="50">
        <f>$E319*F317*(185-100)/100</f>
        <v>0</v>
      </c>
      <c r="G319" s="50">
        <f t="shared" ref="G319:Q319" si="345">$E319*G317*(185-100)/100</f>
        <v>0</v>
      </c>
      <c r="H319" s="50">
        <f t="shared" si="345"/>
        <v>0</v>
      </c>
      <c r="I319" s="50">
        <f t="shared" si="345"/>
        <v>0</v>
      </c>
      <c r="J319" s="50">
        <f t="shared" si="345"/>
        <v>0</v>
      </c>
      <c r="K319" s="50">
        <f t="shared" si="345"/>
        <v>0</v>
      </c>
      <c r="L319" s="50">
        <f t="shared" si="345"/>
        <v>0</v>
      </c>
      <c r="M319" s="50">
        <f t="shared" si="345"/>
        <v>0</v>
      </c>
      <c r="N319" s="50">
        <f t="shared" si="345"/>
        <v>0</v>
      </c>
      <c r="O319" s="50">
        <f t="shared" si="345"/>
        <v>0</v>
      </c>
      <c r="P319" s="50">
        <f t="shared" si="345"/>
        <v>0</v>
      </c>
      <c r="Q319" s="50">
        <f t="shared" si="345"/>
        <v>0</v>
      </c>
      <c r="R319" s="51">
        <f>SUM(F319:Q319)</f>
        <v>0</v>
      </c>
    </row>
    <row r="320" spans="1:20" s="13" customFormat="1" ht="13.5" customHeight="1" thickBot="1" x14ac:dyDescent="0.2">
      <c r="A320" s="71"/>
      <c r="B320" s="74"/>
      <c r="C320" s="80"/>
      <c r="D320" s="26" t="s">
        <v>10</v>
      </c>
      <c r="E320" s="25"/>
      <c r="F320" s="50">
        <f>$E320*F317</f>
        <v>0</v>
      </c>
      <c r="G320" s="50">
        <f t="shared" ref="G320:Q320" si="346">$E320*G317</f>
        <v>0</v>
      </c>
      <c r="H320" s="50">
        <f t="shared" si="346"/>
        <v>0</v>
      </c>
      <c r="I320" s="50">
        <f t="shared" si="346"/>
        <v>0</v>
      </c>
      <c r="J320" s="50">
        <f t="shared" si="346"/>
        <v>0</v>
      </c>
      <c r="K320" s="50">
        <f t="shared" si="346"/>
        <v>0</v>
      </c>
      <c r="L320" s="50">
        <f t="shared" si="346"/>
        <v>0</v>
      </c>
      <c r="M320" s="50">
        <f t="shared" si="346"/>
        <v>0</v>
      </c>
      <c r="N320" s="50">
        <f t="shared" si="346"/>
        <v>0</v>
      </c>
      <c r="O320" s="50">
        <f t="shared" si="346"/>
        <v>0</v>
      </c>
      <c r="P320" s="50">
        <f t="shared" si="346"/>
        <v>0</v>
      </c>
      <c r="Q320" s="50">
        <f t="shared" si="346"/>
        <v>0</v>
      </c>
      <c r="R320" s="51">
        <f t="shared" ref="R320:R324" si="347">SUM(F320:Q320)</f>
        <v>0</v>
      </c>
    </row>
    <row r="321" spans="1:20" s="13" customFormat="1" ht="13.5" customHeight="1" thickBot="1" x14ac:dyDescent="0.2">
      <c r="A321" s="71"/>
      <c r="B321" s="74"/>
      <c r="C321" s="80" t="s">
        <v>11</v>
      </c>
      <c r="D321" s="26" t="s">
        <v>20</v>
      </c>
      <c r="E321" s="25"/>
      <c r="F321" s="67" t="s">
        <v>37</v>
      </c>
      <c r="G321" s="67" t="s">
        <v>37</v>
      </c>
      <c r="H321" s="67" t="s">
        <v>37</v>
      </c>
      <c r="I321" s="52">
        <f>$E321*I318</f>
        <v>0</v>
      </c>
      <c r="J321" s="52">
        <f t="shared" ref="J321:K321" si="348">$E321*J318</f>
        <v>0</v>
      </c>
      <c r="K321" s="52">
        <f t="shared" si="348"/>
        <v>0</v>
      </c>
      <c r="L321" s="67" t="s">
        <v>37</v>
      </c>
      <c r="M321" s="67" t="s">
        <v>37</v>
      </c>
      <c r="N321" s="67" t="s">
        <v>37</v>
      </c>
      <c r="O321" s="67" t="s">
        <v>37</v>
      </c>
      <c r="P321" s="67" t="s">
        <v>37</v>
      </c>
      <c r="Q321" s="67" t="s">
        <v>37</v>
      </c>
      <c r="R321" s="51">
        <f t="shared" si="347"/>
        <v>0</v>
      </c>
    </row>
    <row r="322" spans="1:20" s="13" customFormat="1" ht="13.5" customHeight="1" thickBot="1" x14ac:dyDescent="0.2">
      <c r="A322" s="71"/>
      <c r="B322" s="74"/>
      <c r="C322" s="80"/>
      <c r="D322" s="26" t="s">
        <v>21</v>
      </c>
      <c r="E322" s="25"/>
      <c r="F322" s="52">
        <f>$E322*F318</f>
        <v>0</v>
      </c>
      <c r="G322" s="52">
        <f t="shared" ref="G322:H322" si="349">$E322*G318</f>
        <v>0</v>
      </c>
      <c r="H322" s="52">
        <f t="shared" si="349"/>
        <v>0</v>
      </c>
      <c r="I322" s="67" t="s">
        <v>51</v>
      </c>
      <c r="J322" s="67" t="s">
        <v>51</v>
      </c>
      <c r="K322" s="67" t="s">
        <v>51</v>
      </c>
      <c r="L322" s="52">
        <f>$E322*L318</f>
        <v>0</v>
      </c>
      <c r="M322" s="52">
        <f t="shared" ref="M322:Q322" si="350">$E322*M318</f>
        <v>0</v>
      </c>
      <c r="N322" s="52">
        <f t="shared" si="350"/>
        <v>0</v>
      </c>
      <c r="O322" s="52">
        <f t="shared" si="350"/>
        <v>0</v>
      </c>
      <c r="P322" s="52">
        <f t="shared" si="350"/>
        <v>0</v>
      </c>
      <c r="Q322" s="52">
        <f t="shared" si="350"/>
        <v>0</v>
      </c>
      <c r="R322" s="51">
        <f t="shared" si="347"/>
        <v>0</v>
      </c>
    </row>
    <row r="323" spans="1:20" s="13" customFormat="1" ht="13.5" customHeight="1" x14ac:dyDescent="0.15">
      <c r="A323" s="71"/>
      <c r="B323" s="74"/>
      <c r="C323" s="81" t="s">
        <v>23</v>
      </c>
      <c r="D323" s="82"/>
      <c r="E323" s="27">
        <v>-3.23</v>
      </c>
      <c r="F323" s="53">
        <f>$E323*F318</f>
        <v>-15093.789999999999</v>
      </c>
      <c r="G323" s="53">
        <f t="shared" ref="G323:Q323" si="351">$E323*G318</f>
        <v>-14347.66</v>
      </c>
      <c r="H323" s="53">
        <f t="shared" si="351"/>
        <v>-16718.48</v>
      </c>
      <c r="I323" s="53">
        <f t="shared" si="351"/>
        <v>-21737.9</v>
      </c>
      <c r="J323" s="53">
        <f t="shared" si="351"/>
        <v>-17803.759999999998</v>
      </c>
      <c r="K323" s="53">
        <f t="shared" si="351"/>
        <v>-11737.82</v>
      </c>
      <c r="L323" s="53">
        <f t="shared" si="351"/>
        <v>-16980.11</v>
      </c>
      <c r="M323" s="53">
        <f t="shared" si="351"/>
        <v>-15991.73</v>
      </c>
      <c r="N323" s="53">
        <f t="shared" si="351"/>
        <v>-14609.289999999999</v>
      </c>
      <c r="O323" s="53">
        <f t="shared" si="351"/>
        <v>-14467.17</v>
      </c>
      <c r="P323" s="53">
        <f t="shared" si="351"/>
        <v>-19221.73</v>
      </c>
      <c r="Q323" s="53">
        <f t="shared" si="351"/>
        <v>-16611.89</v>
      </c>
      <c r="R323" s="54">
        <f t="shared" si="347"/>
        <v>-195321.33000000002</v>
      </c>
    </row>
    <row r="324" spans="1:20" s="13" customFormat="1" ht="13.5" customHeight="1" x14ac:dyDescent="0.15">
      <c r="A324" s="71"/>
      <c r="B324" s="74"/>
      <c r="C324" s="83" t="s">
        <v>32</v>
      </c>
      <c r="D324" s="84"/>
      <c r="E324" s="28">
        <v>3.36</v>
      </c>
      <c r="F324" s="55">
        <f>INT($E324*F318)</f>
        <v>15701</v>
      </c>
      <c r="G324" s="55">
        <f t="shared" ref="G324:Q324" si="352">INT($E324*G318)</f>
        <v>14925</v>
      </c>
      <c r="H324" s="55">
        <f t="shared" si="352"/>
        <v>17391</v>
      </c>
      <c r="I324" s="55">
        <f t="shared" si="352"/>
        <v>22612</v>
      </c>
      <c r="J324" s="55">
        <f t="shared" si="352"/>
        <v>18520</v>
      </c>
      <c r="K324" s="55">
        <f t="shared" si="352"/>
        <v>12210</v>
      </c>
      <c r="L324" s="55">
        <f t="shared" si="352"/>
        <v>17663</v>
      </c>
      <c r="M324" s="55">
        <f t="shared" si="352"/>
        <v>16635</v>
      </c>
      <c r="N324" s="55">
        <f t="shared" si="352"/>
        <v>15197</v>
      </c>
      <c r="O324" s="55">
        <f t="shared" si="352"/>
        <v>15049</v>
      </c>
      <c r="P324" s="55">
        <f t="shared" si="352"/>
        <v>19995</v>
      </c>
      <c r="Q324" s="55">
        <f t="shared" si="352"/>
        <v>17280</v>
      </c>
      <c r="R324" s="49">
        <f t="shared" si="347"/>
        <v>203178</v>
      </c>
    </row>
    <row r="325" spans="1:20" s="13" customFormat="1" ht="13.5" customHeight="1" x14ac:dyDescent="0.15">
      <c r="A325" s="72"/>
      <c r="B325" s="75"/>
      <c r="C325" s="85" t="s">
        <v>12</v>
      </c>
      <c r="D325" s="86"/>
      <c r="E325" s="87"/>
      <c r="F325" s="56">
        <f>INT(SUM(F319:F324))</f>
        <v>607</v>
      </c>
      <c r="G325" s="56">
        <f>INT(SUM(G319:G324))</f>
        <v>577</v>
      </c>
      <c r="H325" s="56">
        <f t="shared" ref="H325:P325" si="353">INT(SUM(H319:H324))</f>
        <v>672</v>
      </c>
      <c r="I325" s="56">
        <f t="shared" si="353"/>
        <v>874</v>
      </c>
      <c r="J325" s="56">
        <f t="shared" si="353"/>
        <v>716</v>
      </c>
      <c r="K325" s="56">
        <f t="shared" si="353"/>
        <v>472</v>
      </c>
      <c r="L325" s="56">
        <f t="shared" si="353"/>
        <v>682</v>
      </c>
      <c r="M325" s="56">
        <f t="shared" si="353"/>
        <v>643</v>
      </c>
      <c r="N325" s="56">
        <f t="shared" si="353"/>
        <v>587</v>
      </c>
      <c r="O325" s="56">
        <f t="shared" si="353"/>
        <v>581</v>
      </c>
      <c r="P325" s="56">
        <f t="shared" si="353"/>
        <v>773</v>
      </c>
      <c r="Q325" s="56">
        <f>INT(SUM(Q319:Q324))</f>
        <v>668</v>
      </c>
      <c r="R325" s="56">
        <f>SUM(F325:Q325)</f>
        <v>7852</v>
      </c>
      <c r="T325" s="69">
        <f>R325</f>
        <v>7852</v>
      </c>
    </row>
    <row r="326" spans="1:20" s="13" customFormat="1" ht="13.5" customHeight="1" x14ac:dyDescent="0.15">
      <c r="A326" s="70">
        <v>36</v>
      </c>
      <c r="B326" s="73" t="s">
        <v>88</v>
      </c>
      <c r="C326" s="76" t="s">
        <v>6</v>
      </c>
      <c r="D326" s="77"/>
      <c r="E326" s="78"/>
      <c r="F326" s="47">
        <v>82</v>
      </c>
      <c r="G326" s="47">
        <v>82</v>
      </c>
      <c r="H326" s="47">
        <v>82</v>
      </c>
      <c r="I326" s="47">
        <v>82</v>
      </c>
      <c r="J326" s="47">
        <v>82</v>
      </c>
      <c r="K326" s="47">
        <v>82</v>
      </c>
      <c r="L326" s="47">
        <v>82</v>
      </c>
      <c r="M326" s="47">
        <v>82</v>
      </c>
      <c r="N326" s="47">
        <v>82</v>
      </c>
      <c r="O326" s="47">
        <v>82</v>
      </c>
      <c r="P326" s="47">
        <v>82</v>
      </c>
      <c r="Q326" s="47">
        <v>82</v>
      </c>
      <c r="R326" s="48" t="s">
        <v>7</v>
      </c>
    </row>
    <row r="327" spans="1:20" s="13" customFormat="1" ht="14.25" customHeight="1" thickBot="1" x14ac:dyDescent="0.2">
      <c r="A327" s="71"/>
      <c r="B327" s="74"/>
      <c r="C327" s="23" t="s">
        <v>22</v>
      </c>
      <c r="D327" s="79" t="s">
        <v>9</v>
      </c>
      <c r="E327" s="79"/>
      <c r="F327" s="68">
        <v>8887</v>
      </c>
      <c r="G327" s="68">
        <v>8036</v>
      </c>
      <c r="H327" s="68">
        <v>7691</v>
      </c>
      <c r="I327" s="68">
        <v>12248</v>
      </c>
      <c r="J327" s="68">
        <v>10614</v>
      </c>
      <c r="K327" s="68">
        <v>6052</v>
      </c>
      <c r="L327" s="68">
        <v>10595</v>
      </c>
      <c r="M327" s="68">
        <v>8894</v>
      </c>
      <c r="N327" s="68">
        <v>7935</v>
      </c>
      <c r="O327" s="68">
        <v>8989</v>
      </c>
      <c r="P327" s="68">
        <v>10032</v>
      </c>
      <c r="Q327" s="68">
        <v>9628</v>
      </c>
      <c r="R327" s="49">
        <f>SUM(F327:Q327)</f>
        <v>109601</v>
      </c>
    </row>
    <row r="328" spans="1:20" s="13" customFormat="1" ht="13.5" customHeight="1" thickBot="1" x14ac:dyDescent="0.2">
      <c r="A328" s="71"/>
      <c r="B328" s="74"/>
      <c r="C328" s="80" t="s">
        <v>8</v>
      </c>
      <c r="D328" s="24" t="s">
        <v>9</v>
      </c>
      <c r="E328" s="25"/>
      <c r="F328" s="50">
        <f>$E328*F326*(185-100)/100</f>
        <v>0</v>
      </c>
      <c r="G328" s="50">
        <f t="shared" ref="G328:Q328" si="354">$E328*G326*(185-100)/100</f>
        <v>0</v>
      </c>
      <c r="H328" s="50">
        <f t="shared" si="354"/>
        <v>0</v>
      </c>
      <c r="I328" s="50">
        <f t="shared" si="354"/>
        <v>0</v>
      </c>
      <c r="J328" s="50">
        <f t="shared" si="354"/>
        <v>0</v>
      </c>
      <c r="K328" s="50">
        <f t="shared" si="354"/>
        <v>0</v>
      </c>
      <c r="L328" s="50">
        <f t="shared" si="354"/>
        <v>0</v>
      </c>
      <c r="M328" s="50">
        <f t="shared" si="354"/>
        <v>0</v>
      </c>
      <c r="N328" s="50">
        <f t="shared" si="354"/>
        <v>0</v>
      </c>
      <c r="O328" s="50">
        <f t="shared" si="354"/>
        <v>0</v>
      </c>
      <c r="P328" s="50">
        <f t="shared" si="354"/>
        <v>0</v>
      </c>
      <c r="Q328" s="50">
        <f t="shared" si="354"/>
        <v>0</v>
      </c>
      <c r="R328" s="51">
        <f>SUM(F328:Q328)</f>
        <v>0</v>
      </c>
    </row>
    <row r="329" spans="1:20" s="13" customFormat="1" ht="13.5" customHeight="1" thickBot="1" x14ac:dyDescent="0.2">
      <c r="A329" s="71"/>
      <c r="B329" s="74"/>
      <c r="C329" s="80"/>
      <c r="D329" s="26" t="s">
        <v>10</v>
      </c>
      <c r="E329" s="25"/>
      <c r="F329" s="50">
        <f>$E329*F326</f>
        <v>0</v>
      </c>
      <c r="G329" s="50">
        <f t="shared" ref="G329:Q329" si="355">$E329*G326</f>
        <v>0</v>
      </c>
      <c r="H329" s="50">
        <f t="shared" si="355"/>
        <v>0</v>
      </c>
      <c r="I329" s="50">
        <f t="shared" si="355"/>
        <v>0</v>
      </c>
      <c r="J329" s="50">
        <f t="shared" si="355"/>
        <v>0</v>
      </c>
      <c r="K329" s="50">
        <f t="shared" si="355"/>
        <v>0</v>
      </c>
      <c r="L329" s="50">
        <f t="shared" si="355"/>
        <v>0</v>
      </c>
      <c r="M329" s="50">
        <f t="shared" si="355"/>
        <v>0</v>
      </c>
      <c r="N329" s="50">
        <f t="shared" si="355"/>
        <v>0</v>
      </c>
      <c r="O329" s="50">
        <f t="shared" si="355"/>
        <v>0</v>
      </c>
      <c r="P329" s="50">
        <f t="shared" si="355"/>
        <v>0</v>
      </c>
      <c r="Q329" s="50">
        <f t="shared" si="355"/>
        <v>0</v>
      </c>
      <c r="R329" s="51">
        <f t="shared" ref="R329:R333" si="356">SUM(F329:Q329)</f>
        <v>0</v>
      </c>
    </row>
    <row r="330" spans="1:20" s="13" customFormat="1" ht="13.5" customHeight="1" thickBot="1" x14ac:dyDescent="0.2">
      <c r="A330" s="71"/>
      <c r="B330" s="74"/>
      <c r="C330" s="80" t="s">
        <v>11</v>
      </c>
      <c r="D330" s="26" t="s">
        <v>20</v>
      </c>
      <c r="E330" s="25"/>
      <c r="F330" s="67" t="s">
        <v>37</v>
      </c>
      <c r="G330" s="67" t="s">
        <v>37</v>
      </c>
      <c r="H330" s="67" t="s">
        <v>37</v>
      </c>
      <c r="I330" s="52">
        <f>$E330*I327</f>
        <v>0</v>
      </c>
      <c r="J330" s="52">
        <f t="shared" ref="J330:K330" si="357">$E330*J327</f>
        <v>0</v>
      </c>
      <c r="K330" s="52">
        <f t="shared" si="357"/>
        <v>0</v>
      </c>
      <c r="L330" s="67" t="s">
        <v>37</v>
      </c>
      <c r="M330" s="67" t="s">
        <v>37</v>
      </c>
      <c r="N330" s="67" t="s">
        <v>37</v>
      </c>
      <c r="O330" s="67" t="s">
        <v>37</v>
      </c>
      <c r="P330" s="67" t="s">
        <v>37</v>
      </c>
      <c r="Q330" s="67" t="s">
        <v>37</v>
      </c>
      <c r="R330" s="51">
        <f t="shared" si="356"/>
        <v>0</v>
      </c>
    </row>
    <row r="331" spans="1:20" s="13" customFormat="1" ht="13.5" customHeight="1" thickBot="1" x14ac:dyDescent="0.2">
      <c r="A331" s="71"/>
      <c r="B331" s="74"/>
      <c r="C331" s="80"/>
      <c r="D331" s="26" t="s">
        <v>21</v>
      </c>
      <c r="E331" s="25"/>
      <c r="F331" s="52">
        <f>$E331*F327</f>
        <v>0</v>
      </c>
      <c r="G331" s="52">
        <f t="shared" ref="G331:H331" si="358">$E331*G327</f>
        <v>0</v>
      </c>
      <c r="H331" s="52">
        <f t="shared" si="358"/>
        <v>0</v>
      </c>
      <c r="I331" s="67" t="s">
        <v>51</v>
      </c>
      <c r="J331" s="67" t="s">
        <v>51</v>
      </c>
      <c r="K331" s="67" t="s">
        <v>51</v>
      </c>
      <c r="L331" s="52">
        <f>$E331*L327</f>
        <v>0</v>
      </c>
      <c r="M331" s="52">
        <f t="shared" ref="M331:Q331" si="359">$E331*M327</f>
        <v>0</v>
      </c>
      <c r="N331" s="52">
        <f t="shared" si="359"/>
        <v>0</v>
      </c>
      <c r="O331" s="52">
        <f t="shared" si="359"/>
        <v>0</v>
      </c>
      <c r="P331" s="52">
        <f t="shared" si="359"/>
        <v>0</v>
      </c>
      <c r="Q331" s="52">
        <f t="shared" si="359"/>
        <v>0</v>
      </c>
      <c r="R331" s="51">
        <f t="shared" si="356"/>
        <v>0</v>
      </c>
    </row>
    <row r="332" spans="1:20" s="13" customFormat="1" ht="13.5" customHeight="1" x14ac:dyDescent="0.15">
      <c r="A332" s="71"/>
      <c r="B332" s="74"/>
      <c r="C332" s="81" t="s">
        <v>23</v>
      </c>
      <c r="D332" s="82"/>
      <c r="E332" s="27">
        <v>-3.23</v>
      </c>
      <c r="F332" s="53">
        <f>$E332*F327</f>
        <v>-28705.01</v>
      </c>
      <c r="G332" s="53">
        <f t="shared" ref="G332:Q332" si="360">$E332*G327</f>
        <v>-25956.28</v>
      </c>
      <c r="H332" s="53">
        <f t="shared" si="360"/>
        <v>-24841.93</v>
      </c>
      <c r="I332" s="53">
        <f t="shared" si="360"/>
        <v>-39561.040000000001</v>
      </c>
      <c r="J332" s="53">
        <f t="shared" si="360"/>
        <v>-34283.22</v>
      </c>
      <c r="K332" s="53">
        <f t="shared" si="360"/>
        <v>-19547.96</v>
      </c>
      <c r="L332" s="53">
        <f t="shared" si="360"/>
        <v>-34221.85</v>
      </c>
      <c r="M332" s="53">
        <f t="shared" si="360"/>
        <v>-28727.62</v>
      </c>
      <c r="N332" s="53">
        <f t="shared" si="360"/>
        <v>-25630.05</v>
      </c>
      <c r="O332" s="53">
        <f t="shared" si="360"/>
        <v>-29034.47</v>
      </c>
      <c r="P332" s="53">
        <f t="shared" si="360"/>
        <v>-32403.360000000001</v>
      </c>
      <c r="Q332" s="53">
        <f t="shared" si="360"/>
        <v>-31098.44</v>
      </c>
      <c r="R332" s="54">
        <f t="shared" si="356"/>
        <v>-354011.23</v>
      </c>
    </row>
    <row r="333" spans="1:20" s="13" customFormat="1" ht="13.5" customHeight="1" x14ac:dyDescent="0.15">
      <c r="A333" s="71"/>
      <c r="B333" s="74"/>
      <c r="C333" s="83" t="s">
        <v>32</v>
      </c>
      <c r="D333" s="84"/>
      <c r="E333" s="28">
        <v>3.36</v>
      </c>
      <c r="F333" s="55">
        <f>INT($E333*F327)</f>
        <v>29860</v>
      </c>
      <c r="G333" s="55">
        <f t="shared" ref="G333:Q333" si="361">INT($E333*G327)</f>
        <v>27000</v>
      </c>
      <c r="H333" s="55">
        <f t="shared" si="361"/>
        <v>25841</v>
      </c>
      <c r="I333" s="55">
        <f t="shared" si="361"/>
        <v>41153</v>
      </c>
      <c r="J333" s="55">
        <f t="shared" si="361"/>
        <v>35663</v>
      </c>
      <c r="K333" s="55">
        <f t="shared" si="361"/>
        <v>20334</v>
      </c>
      <c r="L333" s="55">
        <f t="shared" si="361"/>
        <v>35599</v>
      </c>
      <c r="M333" s="55">
        <f t="shared" si="361"/>
        <v>29883</v>
      </c>
      <c r="N333" s="55">
        <f t="shared" si="361"/>
        <v>26661</v>
      </c>
      <c r="O333" s="55">
        <f t="shared" si="361"/>
        <v>30203</v>
      </c>
      <c r="P333" s="55">
        <f t="shared" si="361"/>
        <v>33707</v>
      </c>
      <c r="Q333" s="55">
        <f t="shared" si="361"/>
        <v>32350</v>
      </c>
      <c r="R333" s="49">
        <f t="shared" si="356"/>
        <v>368254</v>
      </c>
    </row>
    <row r="334" spans="1:20" s="13" customFormat="1" ht="13.5" customHeight="1" x14ac:dyDescent="0.15">
      <c r="A334" s="72"/>
      <c r="B334" s="75"/>
      <c r="C334" s="85" t="s">
        <v>12</v>
      </c>
      <c r="D334" s="86"/>
      <c r="E334" s="87"/>
      <c r="F334" s="56">
        <f>INT(SUM(F328:F333))</f>
        <v>1154</v>
      </c>
      <c r="G334" s="56">
        <f>INT(SUM(G328:G333))</f>
        <v>1043</v>
      </c>
      <c r="H334" s="56">
        <f t="shared" ref="H334:P334" si="362">INT(SUM(H328:H333))</f>
        <v>999</v>
      </c>
      <c r="I334" s="56">
        <f t="shared" si="362"/>
        <v>1591</v>
      </c>
      <c r="J334" s="56">
        <f t="shared" si="362"/>
        <v>1379</v>
      </c>
      <c r="K334" s="56">
        <f t="shared" si="362"/>
        <v>786</v>
      </c>
      <c r="L334" s="56">
        <f t="shared" si="362"/>
        <v>1377</v>
      </c>
      <c r="M334" s="56">
        <f t="shared" si="362"/>
        <v>1155</v>
      </c>
      <c r="N334" s="56">
        <f t="shared" si="362"/>
        <v>1030</v>
      </c>
      <c r="O334" s="56">
        <f t="shared" si="362"/>
        <v>1168</v>
      </c>
      <c r="P334" s="56">
        <f t="shared" si="362"/>
        <v>1303</v>
      </c>
      <c r="Q334" s="56">
        <f>INT(SUM(Q328:Q333))</f>
        <v>1251</v>
      </c>
      <c r="R334" s="56">
        <f>SUM(F334:Q334)</f>
        <v>14236</v>
      </c>
      <c r="T334" s="69">
        <f>R334</f>
        <v>14236</v>
      </c>
    </row>
    <row r="335" spans="1:20" s="13" customFormat="1" ht="13.5" customHeight="1" x14ac:dyDescent="0.15">
      <c r="A335" s="70">
        <v>37</v>
      </c>
      <c r="B335" s="73" t="s">
        <v>89</v>
      </c>
      <c r="C335" s="76" t="s">
        <v>6</v>
      </c>
      <c r="D335" s="77"/>
      <c r="E335" s="78"/>
      <c r="F335" s="47">
        <v>110</v>
      </c>
      <c r="G335" s="47">
        <v>110</v>
      </c>
      <c r="H335" s="47">
        <v>110</v>
      </c>
      <c r="I335" s="47">
        <v>110</v>
      </c>
      <c r="J335" s="47">
        <v>110</v>
      </c>
      <c r="K335" s="47">
        <v>94</v>
      </c>
      <c r="L335" s="47">
        <v>110</v>
      </c>
      <c r="M335" s="47">
        <v>110</v>
      </c>
      <c r="N335" s="47">
        <v>110</v>
      </c>
      <c r="O335" s="47">
        <v>110</v>
      </c>
      <c r="P335" s="47">
        <v>110</v>
      </c>
      <c r="Q335" s="47">
        <v>110</v>
      </c>
      <c r="R335" s="48" t="s">
        <v>7</v>
      </c>
    </row>
    <row r="336" spans="1:20" s="13" customFormat="1" ht="14.25" customHeight="1" thickBot="1" x14ac:dyDescent="0.2">
      <c r="A336" s="71"/>
      <c r="B336" s="74"/>
      <c r="C336" s="23" t="s">
        <v>22</v>
      </c>
      <c r="D336" s="79" t="s">
        <v>9</v>
      </c>
      <c r="E336" s="79"/>
      <c r="F336" s="68">
        <v>12030</v>
      </c>
      <c r="G336" s="68">
        <v>11477</v>
      </c>
      <c r="H336" s="68">
        <v>15315</v>
      </c>
      <c r="I336" s="68">
        <v>20857</v>
      </c>
      <c r="J336" s="68">
        <v>13662</v>
      </c>
      <c r="K336" s="68">
        <v>12643</v>
      </c>
      <c r="L336" s="68">
        <v>13644</v>
      </c>
      <c r="M336" s="68">
        <v>12624</v>
      </c>
      <c r="N336" s="68">
        <v>13308</v>
      </c>
      <c r="O336" s="68">
        <v>13474</v>
      </c>
      <c r="P336" s="68">
        <v>17250</v>
      </c>
      <c r="Q336" s="68">
        <v>14680</v>
      </c>
      <c r="R336" s="49">
        <f>SUM(F336:Q336)</f>
        <v>170964</v>
      </c>
    </row>
    <row r="337" spans="1:20" s="13" customFormat="1" ht="13.5" customHeight="1" thickBot="1" x14ac:dyDescent="0.2">
      <c r="A337" s="71"/>
      <c r="B337" s="74"/>
      <c r="C337" s="80" t="s">
        <v>8</v>
      </c>
      <c r="D337" s="24" t="s">
        <v>9</v>
      </c>
      <c r="E337" s="25"/>
      <c r="F337" s="50">
        <f>$E337*F335*(185-100)/100</f>
        <v>0</v>
      </c>
      <c r="G337" s="50">
        <f t="shared" ref="G337:Q337" si="363">$E337*G335*(185-100)/100</f>
        <v>0</v>
      </c>
      <c r="H337" s="50">
        <f t="shared" si="363"/>
        <v>0</v>
      </c>
      <c r="I337" s="50">
        <f t="shared" si="363"/>
        <v>0</v>
      </c>
      <c r="J337" s="50">
        <f t="shared" si="363"/>
        <v>0</v>
      </c>
      <c r="K337" s="50">
        <f t="shared" si="363"/>
        <v>0</v>
      </c>
      <c r="L337" s="50">
        <f t="shared" si="363"/>
        <v>0</v>
      </c>
      <c r="M337" s="50">
        <f t="shared" si="363"/>
        <v>0</v>
      </c>
      <c r="N337" s="50">
        <f t="shared" si="363"/>
        <v>0</v>
      </c>
      <c r="O337" s="50">
        <f t="shared" si="363"/>
        <v>0</v>
      </c>
      <c r="P337" s="50">
        <f t="shared" si="363"/>
        <v>0</v>
      </c>
      <c r="Q337" s="50">
        <f t="shared" si="363"/>
        <v>0</v>
      </c>
      <c r="R337" s="51">
        <f>SUM(F337:Q337)</f>
        <v>0</v>
      </c>
    </row>
    <row r="338" spans="1:20" s="13" customFormat="1" ht="13.5" customHeight="1" thickBot="1" x14ac:dyDescent="0.2">
      <c r="A338" s="71"/>
      <c r="B338" s="74"/>
      <c r="C338" s="80"/>
      <c r="D338" s="26" t="s">
        <v>10</v>
      </c>
      <c r="E338" s="25"/>
      <c r="F338" s="50">
        <f>$E338*F335</f>
        <v>0</v>
      </c>
      <c r="G338" s="50">
        <f t="shared" ref="G338:Q338" si="364">$E338*G335</f>
        <v>0</v>
      </c>
      <c r="H338" s="50">
        <f t="shared" si="364"/>
        <v>0</v>
      </c>
      <c r="I338" s="50">
        <f t="shared" si="364"/>
        <v>0</v>
      </c>
      <c r="J338" s="50">
        <f t="shared" si="364"/>
        <v>0</v>
      </c>
      <c r="K338" s="50">
        <f t="shared" si="364"/>
        <v>0</v>
      </c>
      <c r="L338" s="50">
        <f t="shared" si="364"/>
        <v>0</v>
      </c>
      <c r="M338" s="50">
        <f t="shared" si="364"/>
        <v>0</v>
      </c>
      <c r="N338" s="50">
        <f t="shared" si="364"/>
        <v>0</v>
      </c>
      <c r="O338" s="50">
        <f t="shared" si="364"/>
        <v>0</v>
      </c>
      <c r="P338" s="50">
        <f t="shared" si="364"/>
        <v>0</v>
      </c>
      <c r="Q338" s="50">
        <f t="shared" si="364"/>
        <v>0</v>
      </c>
      <c r="R338" s="51">
        <f t="shared" ref="R338:R342" si="365">SUM(F338:Q338)</f>
        <v>0</v>
      </c>
    </row>
    <row r="339" spans="1:20" s="13" customFormat="1" ht="13.5" customHeight="1" thickBot="1" x14ac:dyDescent="0.2">
      <c r="A339" s="71"/>
      <c r="B339" s="74"/>
      <c r="C339" s="80" t="s">
        <v>11</v>
      </c>
      <c r="D339" s="26" t="s">
        <v>20</v>
      </c>
      <c r="E339" s="25"/>
      <c r="F339" s="67" t="s">
        <v>37</v>
      </c>
      <c r="G339" s="67" t="s">
        <v>37</v>
      </c>
      <c r="H339" s="67" t="s">
        <v>37</v>
      </c>
      <c r="I339" s="52">
        <f>$E339*I336</f>
        <v>0</v>
      </c>
      <c r="J339" s="52">
        <f t="shared" ref="J339:K339" si="366">$E339*J336</f>
        <v>0</v>
      </c>
      <c r="K339" s="52">
        <f t="shared" si="366"/>
        <v>0</v>
      </c>
      <c r="L339" s="67" t="s">
        <v>37</v>
      </c>
      <c r="M339" s="67" t="s">
        <v>37</v>
      </c>
      <c r="N339" s="67" t="s">
        <v>37</v>
      </c>
      <c r="O339" s="67" t="s">
        <v>37</v>
      </c>
      <c r="P339" s="67" t="s">
        <v>37</v>
      </c>
      <c r="Q339" s="67" t="s">
        <v>37</v>
      </c>
      <c r="R339" s="51">
        <f t="shared" si="365"/>
        <v>0</v>
      </c>
    </row>
    <row r="340" spans="1:20" s="13" customFormat="1" ht="13.5" customHeight="1" thickBot="1" x14ac:dyDescent="0.2">
      <c r="A340" s="71"/>
      <c r="B340" s="74"/>
      <c r="C340" s="80"/>
      <c r="D340" s="26" t="s">
        <v>21</v>
      </c>
      <c r="E340" s="25"/>
      <c r="F340" s="52">
        <f>$E340*F336</f>
        <v>0</v>
      </c>
      <c r="G340" s="52">
        <f t="shared" ref="G340:H340" si="367">$E340*G336</f>
        <v>0</v>
      </c>
      <c r="H340" s="52">
        <f t="shared" si="367"/>
        <v>0</v>
      </c>
      <c r="I340" s="67" t="s">
        <v>51</v>
      </c>
      <c r="J340" s="67" t="s">
        <v>51</v>
      </c>
      <c r="K340" s="67" t="s">
        <v>51</v>
      </c>
      <c r="L340" s="52">
        <f>$E340*L336</f>
        <v>0</v>
      </c>
      <c r="M340" s="52">
        <f t="shared" ref="M340:Q340" si="368">$E340*M336</f>
        <v>0</v>
      </c>
      <c r="N340" s="52">
        <f t="shared" si="368"/>
        <v>0</v>
      </c>
      <c r="O340" s="52">
        <f t="shared" si="368"/>
        <v>0</v>
      </c>
      <c r="P340" s="52">
        <f t="shared" si="368"/>
        <v>0</v>
      </c>
      <c r="Q340" s="52">
        <f t="shared" si="368"/>
        <v>0</v>
      </c>
      <c r="R340" s="51">
        <f t="shared" si="365"/>
        <v>0</v>
      </c>
    </row>
    <row r="341" spans="1:20" s="13" customFormat="1" ht="13.5" customHeight="1" x14ac:dyDescent="0.15">
      <c r="A341" s="71"/>
      <c r="B341" s="74"/>
      <c r="C341" s="81" t="s">
        <v>23</v>
      </c>
      <c r="D341" s="82"/>
      <c r="E341" s="27">
        <v>-3.23</v>
      </c>
      <c r="F341" s="53">
        <f>$E341*F336</f>
        <v>-38856.9</v>
      </c>
      <c r="G341" s="53">
        <f t="shared" ref="G341:Q341" si="369">$E341*G336</f>
        <v>-37070.71</v>
      </c>
      <c r="H341" s="53">
        <f t="shared" si="369"/>
        <v>-49467.45</v>
      </c>
      <c r="I341" s="53">
        <f t="shared" si="369"/>
        <v>-67368.11</v>
      </c>
      <c r="J341" s="53">
        <f t="shared" si="369"/>
        <v>-44128.26</v>
      </c>
      <c r="K341" s="53">
        <f t="shared" si="369"/>
        <v>-40836.89</v>
      </c>
      <c r="L341" s="53">
        <f t="shared" si="369"/>
        <v>-44070.12</v>
      </c>
      <c r="M341" s="53">
        <f t="shared" si="369"/>
        <v>-40775.519999999997</v>
      </c>
      <c r="N341" s="53">
        <f t="shared" si="369"/>
        <v>-42984.84</v>
      </c>
      <c r="O341" s="53">
        <f t="shared" si="369"/>
        <v>-43521.02</v>
      </c>
      <c r="P341" s="53">
        <f t="shared" si="369"/>
        <v>-55717.5</v>
      </c>
      <c r="Q341" s="53">
        <f t="shared" si="369"/>
        <v>-47416.4</v>
      </c>
      <c r="R341" s="54">
        <f t="shared" si="365"/>
        <v>-552213.72000000009</v>
      </c>
    </row>
    <row r="342" spans="1:20" s="13" customFormat="1" ht="13.5" customHeight="1" x14ac:dyDescent="0.15">
      <c r="A342" s="71"/>
      <c r="B342" s="74"/>
      <c r="C342" s="83" t="s">
        <v>32</v>
      </c>
      <c r="D342" s="84"/>
      <c r="E342" s="28">
        <v>3.36</v>
      </c>
      <c r="F342" s="55">
        <f>INT($E342*F336)</f>
        <v>40420</v>
      </c>
      <c r="G342" s="55">
        <f t="shared" ref="G342:Q342" si="370">INT($E342*G336)</f>
        <v>38562</v>
      </c>
      <c r="H342" s="55">
        <f t="shared" si="370"/>
        <v>51458</v>
      </c>
      <c r="I342" s="55">
        <f t="shared" si="370"/>
        <v>70079</v>
      </c>
      <c r="J342" s="55">
        <f t="shared" si="370"/>
        <v>45904</v>
      </c>
      <c r="K342" s="55">
        <f t="shared" si="370"/>
        <v>42480</v>
      </c>
      <c r="L342" s="55">
        <f t="shared" si="370"/>
        <v>45843</v>
      </c>
      <c r="M342" s="55">
        <f t="shared" si="370"/>
        <v>42416</v>
      </c>
      <c r="N342" s="55">
        <f t="shared" si="370"/>
        <v>44714</v>
      </c>
      <c r="O342" s="55">
        <f t="shared" si="370"/>
        <v>45272</v>
      </c>
      <c r="P342" s="55">
        <f t="shared" si="370"/>
        <v>57960</v>
      </c>
      <c r="Q342" s="55">
        <f t="shared" si="370"/>
        <v>49324</v>
      </c>
      <c r="R342" s="49">
        <f t="shared" si="365"/>
        <v>574432</v>
      </c>
    </row>
    <row r="343" spans="1:20" s="13" customFormat="1" ht="13.5" customHeight="1" x14ac:dyDescent="0.15">
      <c r="A343" s="72"/>
      <c r="B343" s="75"/>
      <c r="C343" s="85" t="s">
        <v>12</v>
      </c>
      <c r="D343" s="86"/>
      <c r="E343" s="87"/>
      <c r="F343" s="56">
        <f>INT(SUM(F337:F342))</f>
        <v>1563</v>
      </c>
      <c r="G343" s="56">
        <f>INT(SUM(G337:G342))</f>
        <v>1491</v>
      </c>
      <c r="H343" s="56">
        <f t="shared" ref="H343:P343" si="371">INT(SUM(H337:H342))</f>
        <v>1990</v>
      </c>
      <c r="I343" s="56">
        <f t="shared" si="371"/>
        <v>2710</v>
      </c>
      <c r="J343" s="56">
        <f t="shared" si="371"/>
        <v>1775</v>
      </c>
      <c r="K343" s="56">
        <f t="shared" si="371"/>
        <v>1643</v>
      </c>
      <c r="L343" s="56">
        <f t="shared" si="371"/>
        <v>1772</v>
      </c>
      <c r="M343" s="56">
        <f t="shared" si="371"/>
        <v>1640</v>
      </c>
      <c r="N343" s="56">
        <f t="shared" si="371"/>
        <v>1729</v>
      </c>
      <c r="O343" s="56">
        <f t="shared" si="371"/>
        <v>1750</v>
      </c>
      <c r="P343" s="56">
        <f t="shared" si="371"/>
        <v>2242</v>
      </c>
      <c r="Q343" s="56">
        <f>INT(SUM(Q337:Q342))</f>
        <v>1907</v>
      </c>
      <c r="R343" s="56">
        <f>SUM(F343:Q344)</f>
        <v>22212</v>
      </c>
      <c r="T343" s="69">
        <f t="shared" ref="T343" si="372">R343</f>
        <v>22212</v>
      </c>
    </row>
    <row r="344" spans="1:20" s="13" customFormat="1" ht="13.5" customHeight="1" x14ac:dyDescent="0.15">
      <c r="A344" s="29"/>
      <c r="B344" s="30"/>
      <c r="C344" s="30"/>
      <c r="D344" s="31"/>
      <c r="E344" s="32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4"/>
    </row>
    <row r="345" spans="1:20" ht="12.75" customHeight="1" x14ac:dyDescent="0.15">
      <c r="A345" s="35"/>
      <c r="B345" s="36"/>
      <c r="C345" s="36"/>
      <c r="D345" s="37"/>
      <c r="E345" s="38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20" t="s">
        <v>13</v>
      </c>
    </row>
    <row r="346" spans="1:20" ht="13.5" customHeight="1" x14ac:dyDescent="0.15">
      <c r="A346" s="35"/>
      <c r="B346" s="36"/>
      <c r="C346" s="36"/>
      <c r="D346" s="37"/>
      <c r="E346" s="38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22">
        <f>R343+R334+R325+R316+R307+R298+R289+R280+R271+R262+R253+R244+R235+R226+R217+R208+R199+R190+R181+R172+R163+R154+R145+R136+R127+R118+R109+R100+R91+R82+R73+R64+R55+R46+R37+R28+R19</f>
        <v>524171</v>
      </c>
      <c r="T346" s="1">
        <f>SUM(T11:T345)</f>
        <v>524171</v>
      </c>
    </row>
    <row r="347" spans="1:20" x14ac:dyDescent="0.15">
      <c r="A347" s="13"/>
      <c r="B347" s="13"/>
      <c r="C347" s="13"/>
      <c r="D347" s="13"/>
      <c r="E347" s="13"/>
      <c r="R347" s="40"/>
    </row>
    <row r="348" spans="1:20" x14ac:dyDescent="0.15">
      <c r="A348" s="89" t="s">
        <v>35</v>
      </c>
      <c r="B348" s="90"/>
      <c r="C348" s="90"/>
      <c r="D348" s="90"/>
      <c r="E348" s="91"/>
      <c r="F348" s="41"/>
      <c r="G348" s="41"/>
      <c r="H348" s="41"/>
      <c r="I348" s="41"/>
      <c r="J348" s="41"/>
      <c r="K348" s="41"/>
      <c r="L348" s="41"/>
      <c r="R348" s="40"/>
    </row>
    <row r="349" spans="1:20" x14ac:dyDescent="0.15">
      <c r="A349" s="92" t="s">
        <v>14</v>
      </c>
      <c r="B349" s="93"/>
      <c r="C349" s="93"/>
      <c r="D349" s="93"/>
      <c r="E349" s="94"/>
      <c r="F349" s="42" t="s">
        <v>27</v>
      </c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4"/>
      <c r="R349" s="40"/>
    </row>
    <row r="350" spans="1:20" x14ac:dyDescent="0.15">
      <c r="A350" s="92" t="s">
        <v>15</v>
      </c>
      <c r="B350" s="93"/>
      <c r="C350" s="93"/>
      <c r="D350" s="93"/>
      <c r="E350" s="94"/>
      <c r="F350" s="42" t="s">
        <v>16</v>
      </c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4"/>
      <c r="R350" s="40"/>
    </row>
    <row r="351" spans="1:20" x14ac:dyDescent="0.15">
      <c r="A351" s="92" t="s">
        <v>17</v>
      </c>
      <c r="B351" s="93"/>
      <c r="C351" s="93"/>
      <c r="D351" s="93"/>
      <c r="E351" s="94"/>
      <c r="F351" s="42" t="s">
        <v>18</v>
      </c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4"/>
      <c r="R351" s="40"/>
    </row>
    <row r="352" spans="1:20" ht="12" customHeight="1" x14ac:dyDescent="0.15">
      <c r="A352" s="88" t="s">
        <v>25</v>
      </c>
      <c r="B352" s="88"/>
      <c r="C352" s="88"/>
      <c r="D352" s="88"/>
      <c r="E352" s="88"/>
      <c r="F352" s="65" t="s">
        <v>28</v>
      </c>
      <c r="G352" s="66"/>
      <c r="H352" s="66"/>
      <c r="I352" s="66"/>
      <c r="J352" s="66"/>
      <c r="K352" s="66"/>
      <c r="L352" s="66"/>
      <c r="M352" s="66"/>
      <c r="N352" s="66"/>
      <c r="O352" s="66"/>
      <c r="P352" s="43"/>
      <c r="Q352" s="44"/>
      <c r="R352" s="40"/>
    </row>
    <row r="353" spans="1:18" x14ac:dyDescent="0.15">
      <c r="A353" s="57" t="s">
        <v>26</v>
      </c>
      <c r="B353" s="57"/>
      <c r="C353" s="58"/>
      <c r="D353" s="59"/>
      <c r="E353" s="60"/>
      <c r="F353" s="61" t="s">
        <v>29</v>
      </c>
      <c r="G353" s="62"/>
      <c r="H353" s="62"/>
      <c r="I353" s="62"/>
      <c r="J353" s="62"/>
      <c r="K353" s="62"/>
      <c r="L353" s="62"/>
      <c r="M353" s="62"/>
      <c r="N353" s="62"/>
      <c r="O353" s="62"/>
      <c r="P353" s="63"/>
      <c r="Q353" s="64"/>
      <c r="R353" s="40"/>
    </row>
    <row r="354" spans="1:18" x14ac:dyDescent="0.15">
      <c r="A354" s="13"/>
      <c r="B354" s="13"/>
      <c r="C354" s="13"/>
      <c r="D354" s="13"/>
      <c r="E354" s="13"/>
      <c r="F354" s="13" t="s">
        <v>24</v>
      </c>
      <c r="R354" s="40"/>
    </row>
    <row r="355" spans="1:18" x14ac:dyDescent="0.15">
      <c r="A355" s="45" t="s">
        <v>19</v>
      </c>
      <c r="B355" s="13"/>
      <c r="C355" s="13"/>
      <c r="D355" s="13"/>
      <c r="E355" s="13"/>
      <c r="R355" s="40"/>
    </row>
    <row r="356" spans="1:18" x14ac:dyDescent="0.15">
      <c r="A356" s="45" t="s">
        <v>36</v>
      </c>
      <c r="B356" s="13"/>
      <c r="C356" s="13"/>
      <c r="D356" s="13"/>
      <c r="E356" s="13"/>
      <c r="R356" s="40"/>
    </row>
    <row r="357" spans="1:18" x14ac:dyDescent="0.15">
      <c r="A357" s="13"/>
      <c r="B357" s="13"/>
      <c r="C357" s="13"/>
      <c r="D357" s="13"/>
      <c r="E357" s="13"/>
      <c r="R357" s="40"/>
    </row>
  </sheetData>
  <autoFilter ref="A6:R343"/>
  <mergeCells count="344">
    <mergeCell ref="A1:R1"/>
    <mergeCell ref="A2:B2"/>
    <mergeCell ref="C2:F2"/>
    <mergeCell ref="A4:B4"/>
    <mergeCell ref="C4:F4"/>
    <mergeCell ref="C10:E10"/>
    <mergeCell ref="C19:E19"/>
    <mergeCell ref="D21:E21"/>
    <mergeCell ref="A11:A19"/>
    <mergeCell ref="B11:B19"/>
    <mergeCell ref="C11:E11"/>
    <mergeCell ref="D12:E12"/>
    <mergeCell ref="C13:C14"/>
    <mergeCell ref="A352:E352"/>
    <mergeCell ref="A348:E348"/>
    <mergeCell ref="A349:E349"/>
    <mergeCell ref="A350:E350"/>
    <mergeCell ref="A351:E351"/>
    <mergeCell ref="C15:C16"/>
    <mergeCell ref="C18:D18"/>
    <mergeCell ref="C17:D17"/>
    <mergeCell ref="C26:D26"/>
    <mergeCell ref="C27:D27"/>
    <mergeCell ref="C28:E28"/>
    <mergeCell ref="A20:A28"/>
    <mergeCell ref="B20:B28"/>
    <mergeCell ref="C20:E20"/>
    <mergeCell ref="C22:C23"/>
    <mergeCell ref="C24:C25"/>
    <mergeCell ref="A29:A37"/>
    <mergeCell ref="B29:B37"/>
    <mergeCell ref="C29:E29"/>
    <mergeCell ref="D30:E30"/>
    <mergeCell ref="C31:C32"/>
    <mergeCell ref="C33:C34"/>
    <mergeCell ref="C35:D35"/>
    <mergeCell ref="C36:D36"/>
    <mergeCell ref="C37:E37"/>
    <mergeCell ref="A38:A46"/>
    <mergeCell ref="B38:B46"/>
    <mergeCell ref="C38:E38"/>
    <mergeCell ref="D39:E39"/>
    <mergeCell ref="C40:C41"/>
    <mergeCell ref="C42:C43"/>
    <mergeCell ref="C44:D44"/>
    <mergeCell ref="C45:D45"/>
    <mergeCell ref="C46:E46"/>
    <mergeCell ref="A47:A55"/>
    <mergeCell ref="B47:B55"/>
    <mergeCell ref="C47:E47"/>
    <mergeCell ref="D48:E48"/>
    <mergeCell ref="C49:C50"/>
    <mergeCell ref="C51:C52"/>
    <mergeCell ref="C53:D53"/>
    <mergeCell ref="C54:D54"/>
    <mergeCell ref="C55:E55"/>
    <mergeCell ref="A56:A64"/>
    <mergeCell ref="B56:B64"/>
    <mergeCell ref="C56:E56"/>
    <mergeCell ref="D57:E57"/>
    <mergeCell ref="C58:C59"/>
    <mergeCell ref="C60:C61"/>
    <mergeCell ref="C62:D62"/>
    <mergeCell ref="C63:D63"/>
    <mergeCell ref="C64:E64"/>
    <mergeCell ref="A65:A73"/>
    <mergeCell ref="B65:B73"/>
    <mergeCell ref="C65:E65"/>
    <mergeCell ref="D66:E66"/>
    <mergeCell ref="C67:C68"/>
    <mergeCell ref="C69:C70"/>
    <mergeCell ref="C71:D71"/>
    <mergeCell ref="C72:D72"/>
    <mergeCell ref="C73:E73"/>
    <mergeCell ref="A74:A82"/>
    <mergeCell ref="B74:B82"/>
    <mergeCell ref="C74:E74"/>
    <mergeCell ref="D75:E75"/>
    <mergeCell ref="C76:C77"/>
    <mergeCell ref="C78:C79"/>
    <mergeCell ref="C80:D80"/>
    <mergeCell ref="C81:D81"/>
    <mergeCell ref="C82:E82"/>
    <mergeCell ref="A83:A91"/>
    <mergeCell ref="B83:B91"/>
    <mergeCell ref="C83:E83"/>
    <mergeCell ref="D84:E84"/>
    <mergeCell ref="C85:C86"/>
    <mergeCell ref="C87:C88"/>
    <mergeCell ref="C89:D89"/>
    <mergeCell ref="C90:D90"/>
    <mergeCell ref="C91:E91"/>
    <mergeCell ref="A92:A100"/>
    <mergeCell ref="B92:B100"/>
    <mergeCell ref="C92:E92"/>
    <mergeCell ref="D93:E93"/>
    <mergeCell ref="C94:C95"/>
    <mergeCell ref="C96:C97"/>
    <mergeCell ref="C98:D98"/>
    <mergeCell ref="C99:D99"/>
    <mergeCell ref="C100:E100"/>
    <mergeCell ref="A101:A109"/>
    <mergeCell ref="B101:B109"/>
    <mergeCell ref="C101:E101"/>
    <mergeCell ref="D102:E102"/>
    <mergeCell ref="C103:C104"/>
    <mergeCell ref="C105:C106"/>
    <mergeCell ref="C107:D107"/>
    <mergeCell ref="C108:D108"/>
    <mergeCell ref="C109:E109"/>
    <mergeCell ref="A110:A118"/>
    <mergeCell ref="B110:B118"/>
    <mergeCell ref="C110:E110"/>
    <mergeCell ref="D111:E111"/>
    <mergeCell ref="C112:C113"/>
    <mergeCell ref="C114:C115"/>
    <mergeCell ref="C116:D116"/>
    <mergeCell ref="C117:D117"/>
    <mergeCell ref="C118:E118"/>
    <mergeCell ref="A119:A127"/>
    <mergeCell ref="B119:B127"/>
    <mergeCell ref="C119:E119"/>
    <mergeCell ref="D120:E120"/>
    <mergeCell ref="C121:C122"/>
    <mergeCell ref="C123:C124"/>
    <mergeCell ref="C125:D125"/>
    <mergeCell ref="C126:D126"/>
    <mergeCell ref="C127:E127"/>
    <mergeCell ref="A128:A136"/>
    <mergeCell ref="B128:B136"/>
    <mergeCell ref="C128:E128"/>
    <mergeCell ref="D129:E129"/>
    <mergeCell ref="C130:C131"/>
    <mergeCell ref="C132:C133"/>
    <mergeCell ref="C134:D134"/>
    <mergeCell ref="C135:D135"/>
    <mergeCell ref="C136:E136"/>
    <mergeCell ref="A137:A145"/>
    <mergeCell ref="B137:B145"/>
    <mergeCell ref="C137:E137"/>
    <mergeCell ref="D138:E138"/>
    <mergeCell ref="C139:C140"/>
    <mergeCell ref="C141:C142"/>
    <mergeCell ref="C143:D143"/>
    <mergeCell ref="C144:D144"/>
    <mergeCell ref="C145:E145"/>
    <mergeCell ref="A146:A154"/>
    <mergeCell ref="B146:B154"/>
    <mergeCell ref="C146:E146"/>
    <mergeCell ref="D147:E147"/>
    <mergeCell ref="C148:C149"/>
    <mergeCell ref="C150:C151"/>
    <mergeCell ref="C152:D152"/>
    <mergeCell ref="C153:D153"/>
    <mergeCell ref="C154:E154"/>
    <mergeCell ref="A155:A163"/>
    <mergeCell ref="B155:B163"/>
    <mergeCell ref="C155:E155"/>
    <mergeCell ref="D156:E156"/>
    <mergeCell ref="C157:C158"/>
    <mergeCell ref="C159:C160"/>
    <mergeCell ref="C161:D161"/>
    <mergeCell ref="C162:D162"/>
    <mergeCell ref="C163:E163"/>
    <mergeCell ref="A164:A172"/>
    <mergeCell ref="B164:B172"/>
    <mergeCell ref="C164:E164"/>
    <mergeCell ref="D165:E165"/>
    <mergeCell ref="C166:C167"/>
    <mergeCell ref="C168:C169"/>
    <mergeCell ref="C170:D170"/>
    <mergeCell ref="C171:D171"/>
    <mergeCell ref="C172:E172"/>
    <mergeCell ref="A173:A181"/>
    <mergeCell ref="B173:B181"/>
    <mergeCell ref="C173:E173"/>
    <mergeCell ref="D174:E174"/>
    <mergeCell ref="C175:C176"/>
    <mergeCell ref="C177:C178"/>
    <mergeCell ref="C179:D179"/>
    <mergeCell ref="C180:D180"/>
    <mergeCell ref="C181:E181"/>
    <mergeCell ref="A182:A190"/>
    <mergeCell ref="B182:B190"/>
    <mergeCell ref="C182:E182"/>
    <mergeCell ref="D183:E183"/>
    <mergeCell ref="C184:C185"/>
    <mergeCell ref="C186:C187"/>
    <mergeCell ref="C188:D188"/>
    <mergeCell ref="C189:D189"/>
    <mergeCell ref="C190:E190"/>
    <mergeCell ref="A191:A199"/>
    <mergeCell ref="B191:B199"/>
    <mergeCell ref="C191:E191"/>
    <mergeCell ref="D192:E192"/>
    <mergeCell ref="C193:C194"/>
    <mergeCell ref="C195:C196"/>
    <mergeCell ref="C197:D197"/>
    <mergeCell ref="C198:D198"/>
    <mergeCell ref="C199:E199"/>
    <mergeCell ref="A200:A208"/>
    <mergeCell ref="B200:B208"/>
    <mergeCell ref="C200:E200"/>
    <mergeCell ref="D201:E201"/>
    <mergeCell ref="C202:C203"/>
    <mergeCell ref="C204:C205"/>
    <mergeCell ref="C206:D206"/>
    <mergeCell ref="C207:D207"/>
    <mergeCell ref="C208:E208"/>
    <mergeCell ref="A209:A217"/>
    <mergeCell ref="B209:B217"/>
    <mergeCell ref="C209:E209"/>
    <mergeCell ref="D210:E210"/>
    <mergeCell ref="C211:C212"/>
    <mergeCell ref="C213:C214"/>
    <mergeCell ref="C215:D215"/>
    <mergeCell ref="C216:D216"/>
    <mergeCell ref="C217:E217"/>
    <mergeCell ref="A218:A226"/>
    <mergeCell ref="B218:B226"/>
    <mergeCell ref="C218:E218"/>
    <mergeCell ref="D219:E219"/>
    <mergeCell ref="C220:C221"/>
    <mergeCell ref="C222:C223"/>
    <mergeCell ref="C224:D224"/>
    <mergeCell ref="C225:D225"/>
    <mergeCell ref="C226:E226"/>
    <mergeCell ref="A227:A235"/>
    <mergeCell ref="B227:B235"/>
    <mergeCell ref="C227:E227"/>
    <mergeCell ref="D228:E228"/>
    <mergeCell ref="C229:C230"/>
    <mergeCell ref="C231:C232"/>
    <mergeCell ref="C233:D233"/>
    <mergeCell ref="C234:D234"/>
    <mergeCell ref="C235:E235"/>
    <mergeCell ref="A236:A244"/>
    <mergeCell ref="B236:B244"/>
    <mergeCell ref="C236:E236"/>
    <mergeCell ref="D237:E237"/>
    <mergeCell ref="C238:C239"/>
    <mergeCell ref="C240:C241"/>
    <mergeCell ref="C242:D242"/>
    <mergeCell ref="C243:D243"/>
    <mergeCell ref="C244:E244"/>
    <mergeCell ref="A245:A253"/>
    <mergeCell ref="B245:B253"/>
    <mergeCell ref="C245:E245"/>
    <mergeCell ref="D246:E246"/>
    <mergeCell ref="C247:C248"/>
    <mergeCell ref="C249:C250"/>
    <mergeCell ref="C251:D251"/>
    <mergeCell ref="C252:D252"/>
    <mergeCell ref="C253:E253"/>
    <mergeCell ref="A254:A262"/>
    <mergeCell ref="B254:B262"/>
    <mergeCell ref="C254:E254"/>
    <mergeCell ref="D255:E255"/>
    <mergeCell ref="C256:C257"/>
    <mergeCell ref="C258:C259"/>
    <mergeCell ref="C260:D260"/>
    <mergeCell ref="C261:D261"/>
    <mergeCell ref="C262:E262"/>
    <mergeCell ref="A263:A271"/>
    <mergeCell ref="B263:B271"/>
    <mergeCell ref="C263:E263"/>
    <mergeCell ref="D264:E264"/>
    <mergeCell ref="C265:C266"/>
    <mergeCell ref="C267:C268"/>
    <mergeCell ref="C269:D269"/>
    <mergeCell ref="C270:D270"/>
    <mergeCell ref="C271:E271"/>
    <mergeCell ref="A272:A280"/>
    <mergeCell ref="B272:B280"/>
    <mergeCell ref="C272:E272"/>
    <mergeCell ref="D273:E273"/>
    <mergeCell ref="C274:C275"/>
    <mergeCell ref="C276:C277"/>
    <mergeCell ref="C278:D278"/>
    <mergeCell ref="C279:D279"/>
    <mergeCell ref="C280:E280"/>
    <mergeCell ref="A281:A289"/>
    <mergeCell ref="B281:B289"/>
    <mergeCell ref="C281:E281"/>
    <mergeCell ref="D282:E282"/>
    <mergeCell ref="C283:C284"/>
    <mergeCell ref="C285:C286"/>
    <mergeCell ref="C287:D287"/>
    <mergeCell ref="C288:D288"/>
    <mergeCell ref="C289:E289"/>
    <mergeCell ref="A290:A298"/>
    <mergeCell ref="B290:B298"/>
    <mergeCell ref="C290:E290"/>
    <mergeCell ref="D291:E291"/>
    <mergeCell ref="C292:C293"/>
    <mergeCell ref="C294:C295"/>
    <mergeCell ref="C296:D296"/>
    <mergeCell ref="C297:D297"/>
    <mergeCell ref="C298:E298"/>
    <mergeCell ref="A299:A307"/>
    <mergeCell ref="B299:B307"/>
    <mergeCell ref="C299:E299"/>
    <mergeCell ref="D300:E300"/>
    <mergeCell ref="C301:C302"/>
    <mergeCell ref="C303:C304"/>
    <mergeCell ref="C305:D305"/>
    <mergeCell ref="C306:D306"/>
    <mergeCell ref="C307:E307"/>
    <mergeCell ref="A308:A316"/>
    <mergeCell ref="B308:B316"/>
    <mergeCell ref="C308:E308"/>
    <mergeCell ref="D309:E309"/>
    <mergeCell ref="C310:C311"/>
    <mergeCell ref="C312:C313"/>
    <mergeCell ref="C314:D314"/>
    <mergeCell ref="C315:D315"/>
    <mergeCell ref="C316:E316"/>
    <mergeCell ref="A317:A325"/>
    <mergeCell ref="B317:B325"/>
    <mergeCell ref="C317:E317"/>
    <mergeCell ref="D318:E318"/>
    <mergeCell ref="C319:C320"/>
    <mergeCell ref="C321:C322"/>
    <mergeCell ref="C323:D323"/>
    <mergeCell ref="C324:D324"/>
    <mergeCell ref="C325:E325"/>
    <mergeCell ref="A326:A334"/>
    <mergeCell ref="B326:B334"/>
    <mergeCell ref="C326:E326"/>
    <mergeCell ref="D327:E327"/>
    <mergeCell ref="C328:C329"/>
    <mergeCell ref="C330:C331"/>
    <mergeCell ref="C332:D332"/>
    <mergeCell ref="C333:D333"/>
    <mergeCell ref="C334:E334"/>
    <mergeCell ref="A335:A343"/>
    <mergeCell ref="B335:B343"/>
    <mergeCell ref="C335:E335"/>
    <mergeCell ref="D336:E336"/>
    <mergeCell ref="C337:C338"/>
    <mergeCell ref="C339:C340"/>
    <mergeCell ref="C341:D341"/>
    <mergeCell ref="C342:D342"/>
    <mergeCell ref="C343:E343"/>
  </mergeCells>
  <phoneticPr fontId="2"/>
  <pageMargins left="0.78740157480314965" right="0.78740157480314965" top="0.69" bottom="0.46" header="0.51181102362204722" footer="0.2"/>
  <pageSetup paperSize="8" scale="89" fitToHeight="0" orientation="landscape" r:id="rId1"/>
  <rowBreaks count="6" manualBreakCount="6">
    <brk id="64" min="1" max="18" man="1"/>
    <brk id="118" min="1" max="18" man="1"/>
    <brk id="172" min="1" max="18" man="1"/>
    <brk id="226" min="1" max="18" man="1"/>
    <brk id="280" min="1" max="18" man="1"/>
    <brk id="334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2"/>
  <sheetViews>
    <sheetView showGridLines="0" view="pageBreakPreview" zoomScale="80" zoomScaleNormal="110" zoomScaleSheetLayoutView="80" workbookViewId="0">
      <pane xSplit="5" ySplit="10" topLeftCell="F11" activePane="bottomRight" state="frozen"/>
      <selection activeCell="F21" sqref="F21:F26"/>
      <selection pane="topRight" activeCell="F21" sqref="F21:F26"/>
      <selection pane="bottomLeft" activeCell="F21" sqref="F21:F26"/>
      <selection pane="bottomRight" activeCell="F15" sqref="F15"/>
    </sheetView>
  </sheetViews>
  <sheetFormatPr defaultRowHeight="12" x14ac:dyDescent="0.15"/>
  <cols>
    <col min="1" max="1" width="3.7109375" style="1" customWidth="1"/>
    <col min="2" max="3" width="15.42578125" style="1" customWidth="1"/>
    <col min="4" max="4" width="14.28515625" style="1" customWidth="1"/>
    <col min="5" max="5" width="12.140625" style="1" customWidth="1"/>
    <col min="6" max="17" width="12.140625" style="13" customWidth="1"/>
    <col min="18" max="18" width="14.42578125" style="46" customWidth="1"/>
    <col min="19" max="19" width="6" style="1" customWidth="1"/>
    <col min="20" max="16384" width="9.140625" style="1"/>
  </cols>
  <sheetData>
    <row r="1" spans="1:18" ht="36.75" customHeight="1" x14ac:dyDescent="0.15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s="3" customFormat="1" ht="13.5" customHeight="1" x14ac:dyDescent="0.15">
      <c r="A2" s="100" t="s">
        <v>0</v>
      </c>
      <c r="B2" s="100"/>
      <c r="C2" s="101" t="s">
        <v>52</v>
      </c>
      <c r="D2" s="102"/>
      <c r="E2" s="102"/>
      <c r="F2" s="103"/>
      <c r="G2" s="2"/>
      <c r="I2" s="4"/>
      <c r="J2" s="2"/>
      <c r="K2" s="2"/>
      <c r="L2" s="2"/>
      <c r="M2" s="5"/>
      <c r="N2" s="5"/>
      <c r="O2" s="5"/>
      <c r="P2" s="5"/>
      <c r="Q2" s="5"/>
      <c r="R2" s="6"/>
    </row>
    <row r="3" spans="1:18" s="6" customFormat="1" ht="13.5" customHeight="1" x14ac:dyDescent="0.15">
      <c r="A3" s="7"/>
      <c r="B3" s="7"/>
      <c r="C3" s="7"/>
      <c r="D3" s="8"/>
      <c r="E3" s="9"/>
      <c r="F3" s="9"/>
      <c r="G3" s="9"/>
      <c r="I3" s="9"/>
      <c r="J3" s="9"/>
      <c r="K3" s="9"/>
      <c r="L3" s="9"/>
      <c r="M3" s="9"/>
      <c r="N3" s="10"/>
      <c r="O3" s="10"/>
      <c r="P3" s="10"/>
      <c r="Q3" s="10"/>
      <c r="R3" s="10"/>
    </row>
    <row r="4" spans="1:18" s="3" customFormat="1" ht="13.5" customHeight="1" x14ac:dyDescent="0.15">
      <c r="A4" s="100" t="s">
        <v>1</v>
      </c>
      <c r="B4" s="100"/>
      <c r="C4" s="104"/>
      <c r="D4" s="105"/>
      <c r="E4" s="105"/>
      <c r="F4" s="106"/>
      <c r="G4" s="2"/>
      <c r="H4" s="2"/>
      <c r="J4" s="2"/>
      <c r="K4" s="2"/>
      <c r="L4" s="2"/>
      <c r="M4" s="5"/>
      <c r="N4" s="5"/>
      <c r="O4" s="5"/>
      <c r="P4" s="5"/>
      <c r="Q4" s="5"/>
      <c r="R4" s="6"/>
    </row>
    <row r="5" spans="1:18" s="3" customFormat="1" ht="13.5" customHeight="1" thickBot="1" x14ac:dyDescent="0.2">
      <c r="A5" s="7"/>
      <c r="B5" s="7"/>
      <c r="C5" s="7"/>
      <c r="D5" s="11"/>
      <c r="E5" s="11"/>
      <c r="F5" s="11"/>
      <c r="G5" s="11"/>
      <c r="H5" s="11"/>
      <c r="I5" s="2"/>
      <c r="J5" s="2"/>
      <c r="K5" s="2"/>
      <c r="L5" s="2"/>
      <c r="M5" s="2"/>
      <c r="N5" s="5"/>
      <c r="O5" s="5"/>
      <c r="P5" s="5"/>
      <c r="Q5" s="5"/>
      <c r="R5" s="10"/>
    </row>
    <row r="6" spans="1:18" s="3" customFormat="1" ht="13.5" customHeight="1" thickBot="1" x14ac:dyDescent="0.2">
      <c r="A6" s="7"/>
      <c r="B6" s="12"/>
      <c r="C6" s="13" t="s">
        <v>2</v>
      </c>
      <c r="D6" s="11"/>
      <c r="E6" s="11"/>
      <c r="F6" s="11"/>
      <c r="G6" s="11"/>
      <c r="H6" s="2"/>
      <c r="I6" s="2"/>
      <c r="J6" s="2"/>
      <c r="K6" s="2"/>
      <c r="L6" s="2"/>
      <c r="M6" s="5"/>
      <c r="N6" s="5"/>
      <c r="O6" s="5"/>
      <c r="P6" s="5"/>
      <c r="Q6" s="5"/>
      <c r="R6" s="6"/>
    </row>
    <row r="7" spans="1:18" s="3" customFormat="1" ht="13.5" customHeight="1" x14ac:dyDescent="0.15">
      <c r="A7" s="7"/>
      <c r="B7" s="6"/>
      <c r="C7" s="6"/>
      <c r="D7" s="13"/>
      <c r="E7" s="11"/>
      <c r="F7" s="11"/>
      <c r="G7" s="11"/>
      <c r="H7" s="14" t="s">
        <v>30</v>
      </c>
      <c r="I7" s="2"/>
      <c r="J7" s="2"/>
      <c r="K7" s="2"/>
      <c r="L7" s="2"/>
      <c r="M7" s="2"/>
      <c r="N7" s="5"/>
      <c r="O7" s="5"/>
      <c r="P7" s="5"/>
      <c r="Q7" s="5"/>
      <c r="R7" s="10"/>
    </row>
    <row r="8" spans="1:18" s="3" customFormat="1" ht="13.5" customHeight="1" x14ac:dyDescent="0.15">
      <c r="A8" s="7"/>
      <c r="B8" s="15"/>
      <c r="C8" s="15"/>
      <c r="D8" s="11"/>
      <c r="E8" s="11"/>
      <c r="F8" s="8"/>
      <c r="G8" s="8"/>
      <c r="H8" s="14" t="s">
        <v>31</v>
      </c>
      <c r="I8" s="8"/>
      <c r="J8" s="8"/>
      <c r="K8" s="8"/>
      <c r="L8" s="8"/>
      <c r="M8" s="8"/>
      <c r="N8" s="8"/>
      <c r="O8" s="8"/>
      <c r="P8" s="8"/>
      <c r="Q8" s="8"/>
      <c r="R8" s="10"/>
    </row>
    <row r="9" spans="1:18" s="13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 t="s">
        <v>33</v>
      </c>
    </row>
    <row r="10" spans="1:18" s="21" customFormat="1" ht="13.5" customHeight="1" x14ac:dyDescent="0.15">
      <c r="A10" s="18"/>
      <c r="B10" s="19" t="s">
        <v>3</v>
      </c>
      <c r="C10" s="85" t="s">
        <v>4</v>
      </c>
      <c r="D10" s="86"/>
      <c r="E10" s="107"/>
      <c r="F10" s="20" t="s">
        <v>39</v>
      </c>
      <c r="G10" s="20" t="s">
        <v>40</v>
      </c>
      <c r="H10" s="20" t="s">
        <v>41</v>
      </c>
      <c r="I10" s="20" t="s">
        <v>42</v>
      </c>
      <c r="J10" s="20" t="s">
        <v>43</v>
      </c>
      <c r="K10" s="20" t="s">
        <v>44</v>
      </c>
      <c r="L10" s="20" t="s">
        <v>45</v>
      </c>
      <c r="M10" s="20" t="s">
        <v>46</v>
      </c>
      <c r="N10" s="20" t="s">
        <v>47</v>
      </c>
      <c r="O10" s="20" t="s">
        <v>48</v>
      </c>
      <c r="P10" s="20" t="s">
        <v>49</v>
      </c>
      <c r="Q10" s="20" t="s">
        <v>50</v>
      </c>
      <c r="R10" s="20" t="s">
        <v>5</v>
      </c>
    </row>
    <row r="11" spans="1:18" s="13" customFormat="1" ht="13.5" customHeight="1" x14ac:dyDescent="0.15">
      <c r="A11" s="70">
        <v>38</v>
      </c>
      <c r="B11" s="112" t="s">
        <v>90</v>
      </c>
      <c r="C11" s="76" t="s">
        <v>6</v>
      </c>
      <c r="D11" s="77"/>
      <c r="E11" s="78"/>
      <c r="F11" s="47">
        <v>80</v>
      </c>
      <c r="G11" s="47">
        <v>80</v>
      </c>
      <c r="H11" s="47">
        <v>80</v>
      </c>
      <c r="I11" s="47">
        <v>80</v>
      </c>
      <c r="J11" s="47">
        <v>80</v>
      </c>
      <c r="K11" s="47">
        <v>80</v>
      </c>
      <c r="L11" s="47">
        <v>80</v>
      </c>
      <c r="M11" s="47">
        <v>80</v>
      </c>
      <c r="N11" s="47">
        <v>80</v>
      </c>
      <c r="O11" s="47">
        <v>80</v>
      </c>
      <c r="P11" s="47">
        <v>80</v>
      </c>
      <c r="Q11" s="47">
        <v>80</v>
      </c>
      <c r="R11" s="48" t="s">
        <v>7</v>
      </c>
    </row>
    <row r="12" spans="1:18" s="13" customFormat="1" ht="14.25" customHeight="1" thickBot="1" x14ac:dyDescent="0.2">
      <c r="A12" s="110"/>
      <c r="B12" s="113"/>
      <c r="C12" s="23" t="s">
        <v>22</v>
      </c>
      <c r="D12" s="79" t="s">
        <v>9</v>
      </c>
      <c r="E12" s="79"/>
      <c r="F12" s="68">
        <v>8826</v>
      </c>
      <c r="G12" s="68">
        <v>8689</v>
      </c>
      <c r="H12" s="68">
        <v>9029</v>
      </c>
      <c r="I12" s="68">
        <v>13206</v>
      </c>
      <c r="J12" s="68">
        <v>14489</v>
      </c>
      <c r="K12" s="68">
        <v>8757</v>
      </c>
      <c r="L12" s="68">
        <v>10952</v>
      </c>
      <c r="M12" s="68">
        <v>8863</v>
      </c>
      <c r="N12" s="68">
        <v>8677</v>
      </c>
      <c r="O12" s="68">
        <v>9520</v>
      </c>
      <c r="P12" s="68">
        <v>12231</v>
      </c>
      <c r="Q12" s="68">
        <v>9207</v>
      </c>
      <c r="R12" s="49">
        <f>SUM(F12:Q12)</f>
        <v>122446</v>
      </c>
    </row>
    <row r="13" spans="1:18" s="13" customFormat="1" ht="13.5" customHeight="1" thickBot="1" x14ac:dyDescent="0.2">
      <c r="A13" s="110"/>
      <c r="B13" s="113"/>
      <c r="C13" s="80" t="s">
        <v>8</v>
      </c>
      <c r="D13" s="24" t="s">
        <v>9</v>
      </c>
      <c r="E13" s="25"/>
      <c r="F13" s="50">
        <f>$E$13*F11*(185-100)/100</f>
        <v>0</v>
      </c>
      <c r="G13" s="50">
        <f t="shared" ref="G13:Q13" si="0">$E$13*G11*(185-100)/100</f>
        <v>0</v>
      </c>
      <c r="H13" s="50">
        <f t="shared" si="0"/>
        <v>0</v>
      </c>
      <c r="I13" s="50">
        <f t="shared" si="0"/>
        <v>0</v>
      </c>
      <c r="J13" s="50">
        <f t="shared" si="0"/>
        <v>0</v>
      </c>
      <c r="K13" s="50">
        <f t="shared" si="0"/>
        <v>0</v>
      </c>
      <c r="L13" s="50">
        <f t="shared" si="0"/>
        <v>0</v>
      </c>
      <c r="M13" s="50">
        <f t="shared" si="0"/>
        <v>0</v>
      </c>
      <c r="N13" s="50">
        <f t="shared" si="0"/>
        <v>0</v>
      </c>
      <c r="O13" s="50">
        <f t="shared" si="0"/>
        <v>0</v>
      </c>
      <c r="P13" s="50">
        <f t="shared" si="0"/>
        <v>0</v>
      </c>
      <c r="Q13" s="50">
        <f t="shared" si="0"/>
        <v>0</v>
      </c>
      <c r="R13" s="51">
        <f>SUM(F13:Q13)</f>
        <v>0</v>
      </c>
    </row>
    <row r="14" spans="1:18" s="13" customFormat="1" ht="13.5" customHeight="1" thickBot="1" x14ac:dyDescent="0.2">
      <c r="A14" s="110"/>
      <c r="B14" s="113"/>
      <c r="C14" s="80"/>
      <c r="D14" s="26" t="s">
        <v>10</v>
      </c>
      <c r="E14" s="25"/>
      <c r="F14" s="50">
        <f>$E$14*F11</f>
        <v>0</v>
      </c>
      <c r="G14" s="50">
        <f t="shared" ref="G14:Q14" si="1">$E$14*G11</f>
        <v>0</v>
      </c>
      <c r="H14" s="50">
        <f t="shared" si="1"/>
        <v>0</v>
      </c>
      <c r="I14" s="50">
        <f t="shared" si="1"/>
        <v>0</v>
      </c>
      <c r="J14" s="50">
        <f t="shared" si="1"/>
        <v>0</v>
      </c>
      <c r="K14" s="50">
        <f t="shared" si="1"/>
        <v>0</v>
      </c>
      <c r="L14" s="50">
        <f t="shared" si="1"/>
        <v>0</v>
      </c>
      <c r="M14" s="50">
        <f t="shared" si="1"/>
        <v>0</v>
      </c>
      <c r="N14" s="50">
        <f t="shared" si="1"/>
        <v>0</v>
      </c>
      <c r="O14" s="50">
        <f t="shared" si="1"/>
        <v>0</v>
      </c>
      <c r="P14" s="50">
        <f t="shared" si="1"/>
        <v>0</v>
      </c>
      <c r="Q14" s="50">
        <f t="shared" si="1"/>
        <v>0</v>
      </c>
      <c r="R14" s="51">
        <f t="shared" ref="R14:R18" si="2">SUM(F14:Q14)</f>
        <v>0</v>
      </c>
    </row>
    <row r="15" spans="1:18" s="13" customFormat="1" ht="13.5" customHeight="1" thickBot="1" x14ac:dyDescent="0.2">
      <c r="A15" s="110"/>
      <c r="B15" s="113"/>
      <c r="C15" s="80" t="s">
        <v>11</v>
      </c>
      <c r="D15" s="26" t="s">
        <v>20</v>
      </c>
      <c r="E15" s="25"/>
      <c r="F15" s="67" t="s">
        <v>37</v>
      </c>
      <c r="G15" s="67" t="s">
        <v>37</v>
      </c>
      <c r="H15" s="67" t="s">
        <v>37</v>
      </c>
      <c r="I15" s="52">
        <f>$E$15*I12</f>
        <v>0</v>
      </c>
      <c r="J15" s="52">
        <f t="shared" ref="J15:K15" si="3">$E$15*J12</f>
        <v>0</v>
      </c>
      <c r="K15" s="52">
        <f t="shared" si="3"/>
        <v>0</v>
      </c>
      <c r="L15" s="67" t="s">
        <v>37</v>
      </c>
      <c r="M15" s="67" t="s">
        <v>37</v>
      </c>
      <c r="N15" s="67" t="s">
        <v>37</v>
      </c>
      <c r="O15" s="67" t="s">
        <v>37</v>
      </c>
      <c r="P15" s="67" t="s">
        <v>37</v>
      </c>
      <c r="Q15" s="67" t="s">
        <v>37</v>
      </c>
      <c r="R15" s="51">
        <f t="shared" si="2"/>
        <v>0</v>
      </c>
    </row>
    <row r="16" spans="1:18" s="13" customFormat="1" ht="13.5" customHeight="1" thickBot="1" x14ac:dyDescent="0.2">
      <c r="A16" s="110"/>
      <c r="B16" s="113"/>
      <c r="C16" s="80"/>
      <c r="D16" s="26" t="s">
        <v>21</v>
      </c>
      <c r="E16" s="25"/>
      <c r="F16" s="52">
        <f>$E$16*F12</f>
        <v>0</v>
      </c>
      <c r="G16" s="52">
        <f>$E$16*G12</f>
        <v>0</v>
      </c>
      <c r="H16" s="52">
        <f>$E$16*H12</f>
        <v>0</v>
      </c>
      <c r="I16" s="67" t="s">
        <v>51</v>
      </c>
      <c r="J16" s="67" t="s">
        <v>51</v>
      </c>
      <c r="K16" s="67" t="s">
        <v>51</v>
      </c>
      <c r="L16" s="52">
        <f t="shared" ref="L16:Q16" si="4">$E$16*L12</f>
        <v>0</v>
      </c>
      <c r="M16" s="52">
        <f t="shared" si="4"/>
        <v>0</v>
      </c>
      <c r="N16" s="52">
        <f t="shared" si="4"/>
        <v>0</v>
      </c>
      <c r="O16" s="52">
        <f t="shared" si="4"/>
        <v>0</v>
      </c>
      <c r="P16" s="52">
        <f t="shared" si="4"/>
        <v>0</v>
      </c>
      <c r="Q16" s="52">
        <f t="shared" si="4"/>
        <v>0</v>
      </c>
      <c r="R16" s="51">
        <f t="shared" si="2"/>
        <v>0</v>
      </c>
    </row>
    <row r="17" spans="1:20" s="13" customFormat="1" ht="13.5" customHeight="1" x14ac:dyDescent="0.15">
      <c r="A17" s="110"/>
      <c r="B17" s="113"/>
      <c r="C17" s="81" t="s">
        <v>23</v>
      </c>
      <c r="D17" s="82"/>
      <c r="E17" s="27">
        <v>-3.23</v>
      </c>
      <c r="F17" s="53">
        <f>$E$17*F12</f>
        <v>-28507.98</v>
      </c>
      <c r="G17" s="53">
        <f t="shared" ref="G17:Q17" si="5">$E$17*G12</f>
        <v>-28065.47</v>
      </c>
      <c r="H17" s="53">
        <f t="shared" si="5"/>
        <v>-29163.67</v>
      </c>
      <c r="I17" s="53">
        <f t="shared" si="5"/>
        <v>-42655.38</v>
      </c>
      <c r="J17" s="53">
        <f t="shared" si="5"/>
        <v>-46799.47</v>
      </c>
      <c r="K17" s="53">
        <f t="shared" si="5"/>
        <v>-28285.11</v>
      </c>
      <c r="L17" s="53">
        <f t="shared" si="5"/>
        <v>-35374.959999999999</v>
      </c>
      <c r="M17" s="53">
        <f t="shared" si="5"/>
        <v>-28627.49</v>
      </c>
      <c r="N17" s="53">
        <f t="shared" si="5"/>
        <v>-28026.71</v>
      </c>
      <c r="O17" s="53">
        <f t="shared" si="5"/>
        <v>-30749.599999999999</v>
      </c>
      <c r="P17" s="53">
        <f t="shared" si="5"/>
        <v>-39506.129999999997</v>
      </c>
      <c r="Q17" s="53">
        <f t="shared" si="5"/>
        <v>-29738.61</v>
      </c>
      <c r="R17" s="54">
        <f t="shared" si="2"/>
        <v>-395500.58</v>
      </c>
    </row>
    <row r="18" spans="1:20" s="13" customFormat="1" ht="13.5" customHeight="1" x14ac:dyDescent="0.15">
      <c r="A18" s="110"/>
      <c r="B18" s="113"/>
      <c r="C18" s="83" t="s">
        <v>32</v>
      </c>
      <c r="D18" s="84"/>
      <c r="E18" s="28">
        <v>3.36</v>
      </c>
      <c r="F18" s="55">
        <f>INT($E$18*F12)</f>
        <v>29655</v>
      </c>
      <c r="G18" s="55">
        <f t="shared" ref="G18:Q18" si="6">INT($E$18*G12)</f>
        <v>29195</v>
      </c>
      <c r="H18" s="55">
        <f t="shared" si="6"/>
        <v>30337</v>
      </c>
      <c r="I18" s="55">
        <f t="shared" si="6"/>
        <v>44372</v>
      </c>
      <c r="J18" s="55">
        <f t="shared" si="6"/>
        <v>48683</v>
      </c>
      <c r="K18" s="55">
        <f t="shared" si="6"/>
        <v>29423</v>
      </c>
      <c r="L18" s="55">
        <f t="shared" si="6"/>
        <v>36798</v>
      </c>
      <c r="M18" s="55">
        <f t="shared" si="6"/>
        <v>29779</v>
      </c>
      <c r="N18" s="55">
        <f t="shared" si="6"/>
        <v>29154</v>
      </c>
      <c r="O18" s="55">
        <f t="shared" si="6"/>
        <v>31987</v>
      </c>
      <c r="P18" s="55">
        <f t="shared" si="6"/>
        <v>41096</v>
      </c>
      <c r="Q18" s="55">
        <f t="shared" si="6"/>
        <v>30935</v>
      </c>
      <c r="R18" s="49">
        <f t="shared" si="2"/>
        <v>411414</v>
      </c>
    </row>
    <row r="19" spans="1:20" s="13" customFormat="1" ht="13.5" customHeight="1" x14ac:dyDescent="0.15">
      <c r="A19" s="111"/>
      <c r="B19" s="114"/>
      <c r="C19" s="85" t="s">
        <v>12</v>
      </c>
      <c r="D19" s="86"/>
      <c r="E19" s="87"/>
      <c r="F19" s="56">
        <f>INT(SUM(F13:F18))</f>
        <v>1147</v>
      </c>
      <c r="G19" s="56">
        <f>INT(SUM(G13:G18))</f>
        <v>1129</v>
      </c>
      <c r="H19" s="56">
        <f t="shared" ref="H19:P19" si="7">INT(SUM(H13:H18))</f>
        <v>1173</v>
      </c>
      <c r="I19" s="56">
        <f t="shared" si="7"/>
        <v>1716</v>
      </c>
      <c r="J19" s="56">
        <f t="shared" si="7"/>
        <v>1883</v>
      </c>
      <c r="K19" s="56">
        <f t="shared" si="7"/>
        <v>1137</v>
      </c>
      <c r="L19" s="56">
        <f t="shared" si="7"/>
        <v>1423</v>
      </c>
      <c r="M19" s="56">
        <f t="shared" si="7"/>
        <v>1151</v>
      </c>
      <c r="N19" s="56">
        <f t="shared" si="7"/>
        <v>1127</v>
      </c>
      <c r="O19" s="56">
        <f t="shared" si="7"/>
        <v>1237</v>
      </c>
      <c r="P19" s="56">
        <f t="shared" si="7"/>
        <v>1589</v>
      </c>
      <c r="Q19" s="56">
        <f>INT(SUM(Q13:Q18))</f>
        <v>1196</v>
      </c>
      <c r="R19" s="56">
        <f>SUM(F19:Q19)</f>
        <v>15908</v>
      </c>
      <c r="T19" s="69">
        <f>R19</f>
        <v>15908</v>
      </c>
    </row>
    <row r="20" spans="1:20" s="13" customFormat="1" ht="13.5" customHeight="1" x14ac:dyDescent="0.15">
      <c r="A20" s="70">
        <v>39</v>
      </c>
      <c r="B20" s="112" t="s">
        <v>91</v>
      </c>
      <c r="C20" s="76" t="s">
        <v>6</v>
      </c>
      <c r="D20" s="77"/>
      <c r="E20" s="78"/>
      <c r="F20" s="47">
        <v>52</v>
      </c>
      <c r="G20" s="47">
        <v>52</v>
      </c>
      <c r="H20" s="47">
        <v>52</v>
      </c>
      <c r="I20" s="47">
        <v>52</v>
      </c>
      <c r="J20" s="47">
        <v>52</v>
      </c>
      <c r="K20" s="47">
        <v>52</v>
      </c>
      <c r="L20" s="47">
        <v>48</v>
      </c>
      <c r="M20" s="47">
        <v>48</v>
      </c>
      <c r="N20" s="47">
        <v>48</v>
      </c>
      <c r="O20" s="47">
        <v>52</v>
      </c>
      <c r="P20" s="47">
        <v>52</v>
      </c>
      <c r="Q20" s="47">
        <v>52</v>
      </c>
      <c r="R20" s="48" t="s">
        <v>7</v>
      </c>
    </row>
    <row r="21" spans="1:20" s="13" customFormat="1" ht="14.25" customHeight="1" thickBot="1" x14ac:dyDescent="0.2">
      <c r="A21" s="110"/>
      <c r="B21" s="113"/>
      <c r="C21" s="23" t="s">
        <v>22</v>
      </c>
      <c r="D21" s="79" t="s">
        <v>9</v>
      </c>
      <c r="E21" s="79"/>
      <c r="F21" s="68">
        <v>8415</v>
      </c>
      <c r="G21" s="68">
        <v>6791</v>
      </c>
      <c r="H21" s="68">
        <v>6966</v>
      </c>
      <c r="I21" s="68">
        <v>8071</v>
      </c>
      <c r="J21" s="68">
        <v>10580</v>
      </c>
      <c r="K21" s="68">
        <v>7198</v>
      </c>
      <c r="L21" s="68">
        <v>9195</v>
      </c>
      <c r="M21" s="68">
        <v>7662</v>
      </c>
      <c r="N21" s="68">
        <v>7162</v>
      </c>
      <c r="O21" s="68">
        <v>9108</v>
      </c>
      <c r="P21" s="68">
        <v>10254</v>
      </c>
      <c r="Q21" s="68">
        <v>8987</v>
      </c>
      <c r="R21" s="49">
        <f>SUM(F21:Q21)</f>
        <v>100389</v>
      </c>
    </row>
    <row r="22" spans="1:20" s="13" customFormat="1" ht="13.5" customHeight="1" thickBot="1" x14ac:dyDescent="0.2">
      <c r="A22" s="110"/>
      <c r="B22" s="113"/>
      <c r="C22" s="80" t="s">
        <v>8</v>
      </c>
      <c r="D22" s="24" t="s">
        <v>9</v>
      </c>
      <c r="E22" s="25"/>
      <c r="F22" s="50">
        <f>$E22*F20*(185-100)/100</f>
        <v>0</v>
      </c>
      <c r="G22" s="50">
        <f t="shared" ref="G22:Q22" si="8">$E22*G20*(185-100)/100</f>
        <v>0</v>
      </c>
      <c r="H22" s="50">
        <f t="shared" si="8"/>
        <v>0</v>
      </c>
      <c r="I22" s="50">
        <f t="shared" si="8"/>
        <v>0</v>
      </c>
      <c r="J22" s="50">
        <f t="shared" si="8"/>
        <v>0</v>
      </c>
      <c r="K22" s="50">
        <f t="shared" si="8"/>
        <v>0</v>
      </c>
      <c r="L22" s="50">
        <f t="shared" si="8"/>
        <v>0</v>
      </c>
      <c r="M22" s="50">
        <f t="shared" si="8"/>
        <v>0</v>
      </c>
      <c r="N22" s="50">
        <f t="shared" si="8"/>
        <v>0</v>
      </c>
      <c r="O22" s="50">
        <f t="shared" si="8"/>
        <v>0</v>
      </c>
      <c r="P22" s="50">
        <f t="shared" si="8"/>
        <v>0</v>
      </c>
      <c r="Q22" s="50">
        <f t="shared" si="8"/>
        <v>0</v>
      </c>
      <c r="R22" s="51">
        <f>SUM(F22:Q22)</f>
        <v>0</v>
      </c>
    </row>
    <row r="23" spans="1:20" s="13" customFormat="1" ht="13.5" customHeight="1" thickBot="1" x14ac:dyDescent="0.2">
      <c r="A23" s="110"/>
      <c r="B23" s="113"/>
      <c r="C23" s="80"/>
      <c r="D23" s="26" t="s">
        <v>10</v>
      </c>
      <c r="E23" s="25"/>
      <c r="F23" s="50">
        <f>$E23*F20</f>
        <v>0</v>
      </c>
      <c r="G23" s="50">
        <f t="shared" ref="G23:Q24" si="9">$E23*G20</f>
        <v>0</v>
      </c>
      <c r="H23" s="50">
        <f t="shared" si="9"/>
        <v>0</v>
      </c>
      <c r="I23" s="50">
        <f t="shared" si="9"/>
        <v>0</v>
      </c>
      <c r="J23" s="50">
        <f t="shared" si="9"/>
        <v>0</v>
      </c>
      <c r="K23" s="50">
        <f t="shared" si="9"/>
        <v>0</v>
      </c>
      <c r="L23" s="50">
        <f t="shared" si="9"/>
        <v>0</v>
      </c>
      <c r="M23" s="50">
        <f t="shared" si="9"/>
        <v>0</v>
      </c>
      <c r="N23" s="50">
        <f t="shared" si="9"/>
        <v>0</v>
      </c>
      <c r="O23" s="50">
        <f t="shared" si="9"/>
        <v>0</v>
      </c>
      <c r="P23" s="50">
        <f t="shared" si="9"/>
        <v>0</v>
      </c>
      <c r="Q23" s="50">
        <f t="shared" si="9"/>
        <v>0</v>
      </c>
      <c r="R23" s="51">
        <f t="shared" ref="R23:R27" si="10">SUM(F23:Q23)</f>
        <v>0</v>
      </c>
    </row>
    <row r="24" spans="1:20" s="13" customFormat="1" ht="13.5" customHeight="1" thickBot="1" x14ac:dyDescent="0.2">
      <c r="A24" s="110"/>
      <c r="B24" s="113"/>
      <c r="C24" s="80" t="s">
        <v>11</v>
      </c>
      <c r="D24" s="26" t="s">
        <v>20</v>
      </c>
      <c r="E24" s="25"/>
      <c r="F24" s="67" t="s">
        <v>37</v>
      </c>
      <c r="G24" s="67" t="s">
        <v>37</v>
      </c>
      <c r="H24" s="67" t="s">
        <v>37</v>
      </c>
      <c r="I24" s="52">
        <f>$E24*I21</f>
        <v>0</v>
      </c>
      <c r="J24" s="52">
        <f t="shared" si="9"/>
        <v>0</v>
      </c>
      <c r="K24" s="52">
        <f t="shared" si="9"/>
        <v>0</v>
      </c>
      <c r="L24" s="67" t="s">
        <v>37</v>
      </c>
      <c r="M24" s="67" t="s">
        <v>37</v>
      </c>
      <c r="N24" s="67" t="s">
        <v>37</v>
      </c>
      <c r="O24" s="67" t="s">
        <v>37</v>
      </c>
      <c r="P24" s="67" t="s">
        <v>37</v>
      </c>
      <c r="Q24" s="67" t="s">
        <v>37</v>
      </c>
      <c r="R24" s="51">
        <f t="shared" si="10"/>
        <v>0</v>
      </c>
    </row>
    <row r="25" spans="1:20" s="13" customFormat="1" ht="13.5" customHeight="1" thickBot="1" x14ac:dyDescent="0.2">
      <c r="A25" s="110"/>
      <c r="B25" s="113"/>
      <c r="C25" s="80"/>
      <c r="D25" s="26" t="s">
        <v>21</v>
      </c>
      <c r="E25" s="25"/>
      <c r="F25" s="52">
        <f>$E25*F21</f>
        <v>0</v>
      </c>
      <c r="G25" s="52">
        <f t="shared" ref="G25:H25" si="11">$E25*G21</f>
        <v>0</v>
      </c>
      <c r="H25" s="52">
        <f t="shared" si="11"/>
        <v>0</v>
      </c>
      <c r="I25" s="67" t="s">
        <v>51</v>
      </c>
      <c r="J25" s="67" t="s">
        <v>51</v>
      </c>
      <c r="K25" s="67" t="s">
        <v>51</v>
      </c>
      <c r="L25" s="52">
        <f>$E25*L21</f>
        <v>0</v>
      </c>
      <c r="M25" s="52">
        <f t="shared" ref="M25:Q25" si="12">$E25*M21</f>
        <v>0</v>
      </c>
      <c r="N25" s="52">
        <f t="shared" si="12"/>
        <v>0</v>
      </c>
      <c r="O25" s="52">
        <f t="shared" si="12"/>
        <v>0</v>
      </c>
      <c r="P25" s="52">
        <f t="shared" si="12"/>
        <v>0</v>
      </c>
      <c r="Q25" s="52">
        <f t="shared" si="12"/>
        <v>0</v>
      </c>
      <c r="R25" s="51">
        <f t="shared" si="10"/>
        <v>0</v>
      </c>
    </row>
    <row r="26" spans="1:20" s="13" customFormat="1" ht="13.5" customHeight="1" x14ac:dyDescent="0.15">
      <c r="A26" s="110"/>
      <c r="B26" s="113"/>
      <c r="C26" s="81" t="s">
        <v>23</v>
      </c>
      <c r="D26" s="82"/>
      <c r="E26" s="27">
        <v>-3.23</v>
      </c>
      <c r="F26" s="53">
        <f>$E26*F21</f>
        <v>-27180.45</v>
      </c>
      <c r="G26" s="53">
        <f t="shared" ref="G26:Q26" si="13">$E26*G21</f>
        <v>-21934.93</v>
      </c>
      <c r="H26" s="53">
        <f t="shared" si="13"/>
        <v>-22500.18</v>
      </c>
      <c r="I26" s="53">
        <f t="shared" si="13"/>
        <v>-26069.329999999998</v>
      </c>
      <c r="J26" s="53">
        <f t="shared" si="13"/>
        <v>-34173.4</v>
      </c>
      <c r="K26" s="53">
        <f t="shared" si="13"/>
        <v>-23249.54</v>
      </c>
      <c r="L26" s="53">
        <f t="shared" si="13"/>
        <v>-29699.85</v>
      </c>
      <c r="M26" s="53">
        <f t="shared" si="13"/>
        <v>-24748.26</v>
      </c>
      <c r="N26" s="53">
        <f t="shared" si="13"/>
        <v>-23133.26</v>
      </c>
      <c r="O26" s="53">
        <f t="shared" si="13"/>
        <v>-29418.84</v>
      </c>
      <c r="P26" s="53">
        <f t="shared" si="13"/>
        <v>-33120.42</v>
      </c>
      <c r="Q26" s="53">
        <f t="shared" si="13"/>
        <v>-29028.01</v>
      </c>
      <c r="R26" s="54">
        <f t="shared" si="10"/>
        <v>-324256.47000000003</v>
      </c>
    </row>
    <row r="27" spans="1:20" s="13" customFormat="1" ht="13.5" customHeight="1" x14ac:dyDescent="0.15">
      <c r="A27" s="110"/>
      <c r="B27" s="113"/>
      <c r="C27" s="83" t="s">
        <v>32</v>
      </c>
      <c r="D27" s="84"/>
      <c r="E27" s="28">
        <v>3.36</v>
      </c>
      <c r="F27" s="55">
        <f>INT($E27*F21)</f>
        <v>28274</v>
      </c>
      <c r="G27" s="55">
        <f t="shared" ref="G27:Q27" si="14">INT($E27*G21)</f>
        <v>22817</v>
      </c>
      <c r="H27" s="55">
        <f t="shared" si="14"/>
        <v>23405</v>
      </c>
      <c r="I27" s="55">
        <f t="shared" si="14"/>
        <v>27118</v>
      </c>
      <c r="J27" s="55">
        <f t="shared" si="14"/>
        <v>35548</v>
      </c>
      <c r="K27" s="55">
        <f t="shared" si="14"/>
        <v>24185</v>
      </c>
      <c r="L27" s="55">
        <f t="shared" si="14"/>
        <v>30895</v>
      </c>
      <c r="M27" s="55">
        <f t="shared" si="14"/>
        <v>25744</v>
      </c>
      <c r="N27" s="55">
        <f t="shared" si="14"/>
        <v>24064</v>
      </c>
      <c r="O27" s="55">
        <f t="shared" si="14"/>
        <v>30602</v>
      </c>
      <c r="P27" s="55">
        <f t="shared" si="14"/>
        <v>34453</v>
      </c>
      <c r="Q27" s="55">
        <f t="shared" si="14"/>
        <v>30196</v>
      </c>
      <c r="R27" s="49">
        <f t="shared" si="10"/>
        <v>337301</v>
      </c>
    </row>
    <row r="28" spans="1:20" s="13" customFormat="1" ht="13.5" customHeight="1" x14ac:dyDescent="0.15">
      <c r="A28" s="111"/>
      <c r="B28" s="114"/>
      <c r="C28" s="85" t="s">
        <v>12</v>
      </c>
      <c r="D28" s="86"/>
      <c r="E28" s="87"/>
      <c r="F28" s="56">
        <f>INT(SUM(F22:F27))</f>
        <v>1093</v>
      </c>
      <c r="G28" s="56">
        <f>INT(SUM(G22:G27))</f>
        <v>882</v>
      </c>
      <c r="H28" s="56">
        <f t="shared" ref="H28:P28" si="15">INT(SUM(H22:H27))</f>
        <v>904</v>
      </c>
      <c r="I28" s="56">
        <f t="shared" si="15"/>
        <v>1048</v>
      </c>
      <c r="J28" s="56">
        <f t="shared" si="15"/>
        <v>1374</v>
      </c>
      <c r="K28" s="56">
        <f t="shared" si="15"/>
        <v>935</v>
      </c>
      <c r="L28" s="56">
        <f t="shared" si="15"/>
        <v>1195</v>
      </c>
      <c r="M28" s="56">
        <f t="shared" si="15"/>
        <v>995</v>
      </c>
      <c r="N28" s="56">
        <f t="shared" si="15"/>
        <v>930</v>
      </c>
      <c r="O28" s="56">
        <f t="shared" si="15"/>
        <v>1183</v>
      </c>
      <c r="P28" s="56">
        <f t="shared" si="15"/>
        <v>1332</v>
      </c>
      <c r="Q28" s="56">
        <f>INT(SUM(Q22:Q27))</f>
        <v>1167</v>
      </c>
      <c r="R28" s="56">
        <f>SUM(F28:Q28)</f>
        <v>13038</v>
      </c>
      <c r="T28" s="69">
        <f t="shared" ref="T28" si="16">R28</f>
        <v>13038</v>
      </c>
    </row>
    <row r="29" spans="1:20" s="13" customFormat="1" ht="13.5" customHeight="1" x14ac:dyDescent="0.15">
      <c r="A29" s="70">
        <v>40</v>
      </c>
      <c r="B29" s="112" t="s">
        <v>92</v>
      </c>
      <c r="C29" s="76" t="s">
        <v>6</v>
      </c>
      <c r="D29" s="77"/>
      <c r="E29" s="78"/>
      <c r="F29" s="47">
        <v>62</v>
      </c>
      <c r="G29" s="47">
        <v>62</v>
      </c>
      <c r="H29" s="47">
        <v>62</v>
      </c>
      <c r="I29" s="47">
        <v>62</v>
      </c>
      <c r="J29" s="47">
        <v>62</v>
      </c>
      <c r="K29" s="47">
        <v>62</v>
      </c>
      <c r="L29" s="47">
        <v>57</v>
      </c>
      <c r="M29" s="47">
        <v>57</v>
      </c>
      <c r="N29" s="47">
        <v>57</v>
      </c>
      <c r="O29" s="47">
        <v>62</v>
      </c>
      <c r="P29" s="47">
        <v>62</v>
      </c>
      <c r="Q29" s="47">
        <v>62</v>
      </c>
      <c r="R29" s="48" t="s">
        <v>7</v>
      </c>
    </row>
    <row r="30" spans="1:20" s="13" customFormat="1" ht="14.25" customHeight="1" thickBot="1" x14ac:dyDescent="0.2">
      <c r="A30" s="110"/>
      <c r="B30" s="113"/>
      <c r="C30" s="23" t="s">
        <v>22</v>
      </c>
      <c r="D30" s="79" t="s">
        <v>9</v>
      </c>
      <c r="E30" s="79"/>
      <c r="F30" s="68">
        <v>10248</v>
      </c>
      <c r="G30" s="68">
        <v>9048</v>
      </c>
      <c r="H30" s="68">
        <v>9287</v>
      </c>
      <c r="I30" s="68">
        <v>11492</v>
      </c>
      <c r="J30" s="68">
        <v>16446</v>
      </c>
      <c r="K30" s="68">
        <v>9714</v>
      </c>
      <c r="L30" s="68">
        <v>11992</v>
      </c>
      <c r="M30" s="68">
        <v>10487</v>
      </c>
      <c r="N30" s="68">
        <v>9810</v>
      </c>
      <c r="O30" s="68">
        <v>11530</v>
      </c>
      <c r="P30" s="68">
        <v>14128</v>
      </c>
      <c r="Q30" s="68">
        <v>11697</v>
      </c>
      <c r="R30" s="49">
        <f>SUM(F30:Q30)</f>
        <v>135879</v>
      </c>
    </row>
    <row r="31" spans="1:20" s="13" customFormat="1" ht="13.5" customHeight="1" thickBot="1" x14ac:dyDescent="0.2">
      <c r="A31" s="110"/>
      <c r="B31" s="113"/>
      <c r="C31" s="80" t="s">
        <v>8</v>
      </c>
      <c r="D31" s="24" t="s">
        <v>9</v>
      </c>
      <c r="E31" s="25"/>
      <c r="F31" s="50">
        <f>$E31*F29*(185-100)/100</f>
        <v>0</v>
      </c>
      <c r="G31" s="50">
        <f t="shared" ref="G31:Q31" si="17">$E31*G29*(185-100)/100</f>
        <v>0</v>
      </c>
      <c r="H31" s="50">
        <f t="shared" si="17"/>
        <v>0</v>
      </c>
      <c r="I31" s="50">
        <f t="shared" si="17"/>
        <v>0</v>
      </c>
      <c r="J31" s="50">
        <f t="shared" si="17"/>
        <v>0</v>
      </c>
      <c r="K31" s="50">
        <f t="shared" si="17"/>
        <v>0</v>
      </c>
      <c r="L31" s="50">
        <f t="shared" si="17"/>
        <v>0</v>
      </c>
      <c r="M31" s="50">
        <f t="shared" si="17"/>
        <v>0</v>
      </c>
      <c r="N31" s="50">
        <f t="shared" si="17"/>
        <v>0</v>
      </c>
      <c r="O31" s="50">
        <f t="shared" si="17"/>
        <v>0</v>
      </c>
      <c r="P31" s="50">
        <f t="shared" si="17"/>
        <v>0</v>
      </c>
      <c r="Q31" s="50">
        <f t="shared" si="17"/>
        <v>0</v>
      </c>
      <c r="R31" s="51">
        <f>SUM(F31:Q31)</f>
        <v>0</v>
      </c>
    </row>
    <row r="32" spans="1:20" s="13" customFormat="1" ht="13.5" customHeight="1" thickBot="1" x14ac:dyDescent="0.2">
      <c r="A32" s="110"/>
      <c r="B32" s="113"/>
      <c r="C32" s="80"/>
      <c r="D32" s="26" t="s">
        <v>10</v>
      </c>
      <c r="E32" s="25"/>
      <c r="F32" s="50">
        <f>$E32*F29</f>
        <v>0</v>
      </c>
      <c r="G32" s="50">
        <f t="shared" ref="G32:Q33" si="18">$E32*G29</f>
        <v>0</v>
      </c>
      <c r="H32" s="50">
        <f t="shared" si="18"/>
        <v>0</v>
      </c>
      <c r="I32" s="50">
        <f t="shared" si="18"/>
        <v>0</v>
      </c>
      <c r="J32" s="50">
        <f t="shared" si="18"/>
        <v>0</v>
      </c>
      <c r="K32" s="50">
        <f t="shared" si="18"/>
        <v>0</v>
      </c>
      <c r="L32" s="50">
        <f t="shared" si="18"/>
        <v>0</v>
      </c>
      <c r="M32" s="50">
        <f t="shared" si="18"/>
        <v>0</v>
      </c>
      <c r="N32" s="50">
        <f t="shared" si="18"/>
        <v>0</v>
      </c>
      <c r="O32" s="50">
        <f t="shared" si="18"/>
        <v>0</v>
      </c>
      <c r="P32" s="50">
        <f t="shared" si="18"/>
        <v>0</v>
      </c>
      <c r="Q32" s="50">
        <f t="shared" si="18"/>
        <v>0</v>
      </c>
      <c r="R32" s="51">
        <f t="shared" ref="R32:R36" si="19">SUM(F32:Q32)</f>
        <v>0</v>
      </c>
    </row>
    <row r="33" spans="1:20" s="13" customFormat="1" ht="13.5" customHeight="1" thickBot="1" x14ac:dyDescent="0.2">
      <c r="A33" s="110"/>
      <c r="B33" s="113"/>
      <c r="C33" s="80" t="s">
        <v>11</v>
      </c>
      <c r="D33" s="26" t="s">
        <v>20</v>
      </c>
      <c r="E33" s="25"/>
      <c r="F33" s="67" t="s">
        <v>37</v>
      </c>
      <c r="G33" s="67" t="s">
        <v>37</v>
      </c>
      <c r="H33" s="67" t="s">
        <v>37</v>
      </c>
      <c r="I33" s="52">
        <f>$E33*I30</f>
        <v>0</v>
      </c>
      <c r="J33" s="52">
        <f t="shared" si="18"/>
        <v>0</v>
      </c>
      <c r="K33" s="52">
        <f t="shared" si="18"/>
        <v>0</v>
      </c>
      <c r="L33" s="67" t="s">
        <v>37</v>
      </c>
      <c r="M33" s="67" t="s">
        <v>37</v>
      </c>
      <c r="N33" s="67" t="s">
        <v>37</v>
      </c>
      <c r="O33" s="67" t="s">
        <v>37</v>
      </c>
      <c r="P33" s="67" t="s">
        <v>37</v>
      </c>
      <c r="Q33" s="67" t="s">
        <v>37</v>
      </c>
      <c r="R33" s="51">
        <f t="shared" si="19"/>
        <v>0</v>
      </c>
    </row>
    <row r="34" spans="1:20" s="13" customFormat="1" ht="13.5" customHeight="1" thickBot="1" x14ac:dyDescent="0.2">
      <c r="A34" s="110"/>
      <c r="B34" s="113"/>
      <c r="C34" s="80"/>
      <c r="D34" s="26" t="s">
        <v>21</v>
      </c>
      <c r="E34" s="25"/>
      <c r="F34" s="52">
        <f>$E34*F30</f>
        <v>0</v>
      </c>
      <c r="G34" s="52">
        <f t="shared" ref="G34:H34" si="20">$E34*G30</f>
        <v>0</v>
      </c>
      <c r="H34" s="52">
        <f t="shared" si="20"/>
        <v>0</v>
      </c>
      <c r="I34" s="67" t="s">
        <v>51</v>
      </c>
      <c r="J34" s="67" t="s">
        <v>51</v>
      </c>
      <c r="K34" s="67" t="s">
        <v>51</v>
      </c>
      <c r="L34" s="52">
        <f>$E34*L30</f>
        <v>0</v>
      </c>
      <c r="M34" s="52">
        <f t="shared" ref="M34:Q34" si="21">$E34*M30</f>
        <v>0</v>
      </c>
      <c r="N34" s="52">
        <f t="shared" si="21"/>
        <v>0</v>
      </c>
      <c r="O34" s="52">
        <f t="shared" si="21"/>
        <v>0</v>
      </c>
      <c r="P34" s="52">
        <f t="shared" si="21"/>
        <v>0</v>
      </c>
      <c r="Q34" s="52">
        <f t="shared" si="21"/>
        <v>0</v>
      </c>
      <c r="R34" s="51">
        <f t="shared" si="19"/>
        <v>0</v>
      </c>
    </row>
    <row r="35" spans="1:20" s="13" customFormat="1" ht="13.5" customHeight="1" x14ac:dyDescent="0.15">
      <c r="A35" s="110"/>
      <c r="B35" s="113"/>
      <c r="C35" s="81" t="s">
        <v>23</v>
      </c>
      <c r="D35" s="82"/>
      <c r="E35" s="27">
        <v>-3.23</v>
      </c>
      <c r="F35" s="53">
        <f>$E35*F30</f>
        <v>-33101.040000000001</v>
      </c>
      <c r="G35" s="53">
        <f t="shared" ref="G35:Q35" si="22">$E35*G30</f>
        <v>-29225.040000000001</v>
      </c>
      <c r="H35" s="53">
        <f t="shared" si="22"/>
        <v>-29997.01</v>
      </c>
      <c r="I35" s="53">
        <f t="shared" si="22"/>
        <v>-37119.159999999996</v>
      </c>
      <c r="J35" s="53">
        <f t="shared" si="22"/>
        <v>-53120.58</v>
      </c>
      <c r="K35" s="53">
        <f t="shared" si="22"/>
        <v>-31376.22</v>
      </c>
      <c r="L35" s="53">
        <f t="shared" si="22"/>
        <v>-38734.159999999996</v>
      </c>
      <c r="M35" s="53">
        <f t="shared" si="22"/>
        <v>-33873.01</v>
      </c>
      <c r="N35" s="53">
        <f t="shared" si="22"/>
        <v>-31686.3</v>
      </c>
      <c r="O35" s="53">
        <f t="shared" si="22"/>
        <v>-37241.9</v>
      </c>
      <c r="P35" s="53">
        <f t="shared" si="22"/>
        <v>-45633.440000000002</v>
      </c>
      <c r="Q35" s="53">
        <f t="shared" si="22"/>
        <v>-37781.31</v>
      </c>
      <c r="R35" s="54">
        <f t="shared" si="19"/>
        <v>-438889.17000000004</v>
      </c>
    </row>
    <row r="36" spans="1:20" s="13" customFormat="1" ht="13.5" customHeight="1" x14ac:dyDescent="0.15">
      <c r="A36" s="110"/>
      <c r="B36" s="113"/>
      <c r="C36" s="83" t="s">
        <v>32</v>
      </c>
      <c r="D36" s="84"/>
      <c r="E36" s="28">
        <v>3.36</v>
      </c>
      <c r="F36" s="55">
        <f>INT($E36*F30)</f>
        <v>34433</v>
      </c>
      <c r="G36" s="55">
        <f t="shared" ref="G36:Q36" si="23">INT($E36*G30)</f>
        <v>30401</v>
      </c>
      <c r="H36" s="55">
        <f t="shared" si="23"/>
        <v>31204</v>
      </c>
      <c r="I36" s="55">
        <f t="shared" si="23"/>
        <v>38613</v>
      </c>
      <c r="J36" s="55">
        <f t="shared" si="23"/>
        <v>55258</v>
      </c>
      <c r="K36" s="55">
        <f t="shared" si="23"/>
        <v>32639</v>
      </c>
      <c r="L36" s="55">
        <f t="shared" si="23"/>
        <v>40293</v>
      </c>
      <c r="M36" s="55">
        <f t="shared" si="23"/>
        <v>35236</v>
      </c>
      <c r="N36" s="55">
        <f t="shared" si="23"/>
        <v>32961</v>
      </c>
      <c r="O36" s="55">
        <f t="shared" si="23"/>
        <v>38740</v>
      </c>
      <c r="P36" s="55">
        <f t="shared" si="23"/>
        <v>47470</v>
      </c>
      <c r="Q36" s="55">
        <f t="shared" si="23"/>
        <v>39301</v>
      </c>
      <c r="R36" s="49">
        <f t="shared" si="19"/>
        <v>456549</v>
      </c>
    </row>
    <row r="37" spans="1:20" s="13" customFormat="1" ht="13.5" customHeight="1" x14ac:dyDescent="0.15">
      <c r="A37" s="111"/>
      <c r="B37" s="114"/>
      <c r="C37" s="85" t="s">
        <v>12</v>
      </c>
      <c r="D37" s="86"/>
      <c r="E37" s="87"/>
      <c r="F37" s="56">
        <f>INT(SUM(F31:F36))</f>
        <v>1331</v>
      </c>
      <c r="G37" s="56">
        <f>INT(SUM(G31:G36))</f>
        <v>1175</v>
      </c>
      <c r="H37" s="56">
        <f t="shared" ref="H37:P37" si="24">INT(SUM(H31:H36))</f>
        <v>1206</v>
      </c>
      <c r="I37" s="56">
        <f t="shared" si="24"/>
        <v>1493</v>
      </c>
      <c r="J37" s="56">
        <f t="shared" si="24"/>
        <v>2137</v>
      </c>
      <c r="K37" s="56">
        <f t="shared" si="24"/>
        <v>1262</v>
      </c>
      <c r="L37" s="56">
        <f t="shared" si="24"/>
        <v>1558</v>
      </c>
      <c r="M37" s="56">
        <f t="shared" si="24"/>
        <v>1362</v>
      </c>
      <c r="N37" s="56">
        <f t="shared" si="24"/>
        <v>1274</v>
      </c>
      <c r="O37" s="56">
        <f t="shared" si="24"/>
        <v>1498</v>
      </c>
      <c r="P37" s="56">
        <f t="shared" si="24"/>
        <v>1836</v>
      </c>
      <c r="Q37" s="56">
        <f>INT(SUM(Q31:Q36))</f>
        <v>1519</v>
      </c>
      <c r="R37" s="56">
        <f>SUM(F37:Q37)</f>
        <v>17651</v>
      </c>
      <c r="T37" s="69">
        <f t="shared" ref="T37" si="25">R37</f>
        <v>17651</v>
      </c>
    </row>
    <row r="38" spans="1:20" s="13" customFormat="1" ht="13.5" customHeight="1" x14ac:dyDescent="0.15">
      <c r="A38" s="70">
        <v>41</v>
      </c>
      <c r="B38" s="112" t="s">
        <v>93</v>
      </c>
      <c r="C38" s="76" t="s">
        <v>6</v>
      </c>
      <c r="D38" s="77"/>
      <c r="E38" s="78"/>
      <c r="F38" s="47">
        <v>42</v>
      </c>
      <c r="G38" s="47">
        <v>42</v>
      </c>
      <c r="H38" s="47">
        <v>42</v>
      </c>
      <c r="I38" s="47">
        <v>42</v>
      </c>
      <c r="J38" s="47">
        <v>42</v>
      </c>
      <c r="K38" s="47">
        <v>42</v>
      </c>
      <c r="L38" s="47">
        <v>42</v>
      </c>
      <c r="M38" s="47">
        <v>42</v>
      </c>
      <c r="N38" s="47">
        <v>42</v>
      </c>
      <c r="O38" s="47">
        <v>42</v>
      </c>
      <c r="P38" s="47">
        <v>42</v>
      </c>
      <c r="Q38" s="47">
        <v>42</v>
      </c>
      <c r="R38" s="48" t="s">
        <v>7</v>
      </c>
    </row>
    <row r="39" spans="1:20" s="13" customFormat="1" ht="14.25" customHeight="1" thickBot="1" x14ac:dyDescent="0.2">
      <c r="A39" s="110"/>
      <c r="B39" s="113"/>
      <c r="C39" s="23" t="s">
        <v>22</v>
      </c>
      <c r="D39" s="79" t="s">
        <v>9</v>
      </c>
      <c r="E39" s="79"/>
      <c r="F39" s="68">
        <v>5768</v>
      </c>
      <c r="G39" s="68">
        <v>4785</v>
      </c>
      <c r="H39" s="68">
        <v>4976</v>
      </c>
      <c r="I39" s="68">
        <v>5434</v>
      </c>
      <c r="J39" s="68">
        <v>6175</v>
      </c>
      <c r="K39" s="68">
        <v>4572</v>
      </c>
      <c r="L39" s="68">
        <v>5124</v>
      </c>
      <c r="M39" s="68">
        <v>5066</v>
      </c>
      <c r="N39" s="68">
        <v>4954</v>
      </c>
      <c r="O39" s="68">
        <v>5128</v>
      </c>
      <c r="P39" s="68">
        <v>7546</v>
      </c>
      <c r="Q39" s="68">
        <v>5818</v>
      </c>
      <c r="R39" s="49">
        <f>SUM(F39:Q39)</f>
        <v>65346</v>
      </c>
    </row>
    <row r="40" spans="1:20" s="13" customFormat="1" ht="13.5" customHeight="1" thickBot="1" x14ac:dyDescent="0.2">
      <c r="A40" s="110"/>
      <c r="B40" s="113"/>
      <c r="C40" s="80" t="s">
        <v>8</v>
      </c>
      <c r="D40" s="24" t="s">
        <v>9</v>
      </c>
      <c r="E40" s="25"/>
      <c r="F40" s="50">
        <f>$E40*F38*(185-100)/100</f>
        <v>0</v>
      </c>
      <c r="G40" s="50">
        <f t="shared" ref="G40:Q40" si="26">$E40*G38*(185-100)/100</f>
        <v>0</v>
      </c>
      <c r="H40" s="50">
        <f t="shared" si="26"/>
        <v>0</v>
      </c>
      <c r="I40" s="50">
        <f t="shared" si="26"/>
        <v>0</v>
      </c>
      <c r="J40" s="50">
        <f t="shared" si="26"/>
        <v>0</v>
      </c>
      <c r="K40" s="50">
        <f t="shared" si="26"/>
        <v>0</v>
      </c>
      <c r="L40" s="50">
        <f t="shared" si="26"/>
        <v>0</v>
      </c>
      <c r="M40" s="50">
        <f t="shared" si="26"/>
        <v>0</v>
      </c>
      <c r="N40" s="50">
        <f t="shared" si="26"/>
        <v>0</v>
      </c>
      <c r="O40" s="50">
        <f t="shared" si="26"/>
        <v>0</v>
      </c>
      <c r="P40" s="50">
        <f t="shared" si="26"/>
        <v>0</v>
      </c>
      <c r="Q40" s="50">
        <f t="shared" si="26"/>
        <v>0</v>
      </c>
      <c r="R40" s="51">
        <f>SUM(F40:Q40)</f>
        <v>0</v>
      </c>
    </row>
    <row r="41" spans="1:20" s="13" customFormat="1" ht="13.5" customHeight="1" thickBot="1" x14ac:dyDescent="0.2">
      <c r="A41" s="110"/>
      <c r="B41" s="113"/>
      <c r="C41" s="80"/>
      <c r="D41" s="26" t="s">
        <v>10</v>
      </c>
      <c r="E41" s="25"/>
      <c r="F41" s="50">
        <f>$E41*F38</f>
        <v>0</v>
      </c>
      <c r="G41" s="50">
        <f t="shared" ref="G41:Q42" si="27">$E41*G38</f>
        <v>0</v>
      </c>
      <c r="H41" s="50">
        <f t="shared" si="27"/>
        <v>0</v>
      </c>
      <c r="I41" s="50">
        <f t="shared" si="27"/>
        <v>0</v>
      </c>
      <c r="J41" s="50">
        <f t="shared" si="27"/>
        <v>0</v>
      </c>
      <c r="K41" s="50">
        <f t="shared" si="27"/>
        <v>0</v>
      </c>
      <c r="L41" s="50">
        <f t="shared" si="27"/>
        <v>0</v>
      </c>
      <c r="M41" s="50">
        <f t="shared" si="27"/>
        <v>0</v>
      </c>
      <c r="N41" s="50">
        <f t="shared" si="27"/>
        <v>0</v>
      </c>
      <c r="O41" s="50">
        <f t="shared" si="27"/>
        <v>0</v>
      </c>
      <c r="P41" s="50">
        <f t="shared" si="27"/>
        <v>0</v>
      </c>
      <c r="Q41" s="50">
        <f t="shared" si="27"/>
        <v>0</v>
      </c>
      <c r="R41" s="51">
        <f t="shared" ref="R41:R45" si="28">SUM(F41:Q41)</f>
        <v>0</v>
      </c>
    </row>
    <row r="42" spans="1:20" s="13" customFormat="1" ht="13.5" customHeight="1" thickBot="1" x14ac:dyDescent="0.2">
      <c r="A42" s="110"/>
      <c r="B42" s="113"/>
      <c r="C42" s="80" t="s">
        <v>11</v>
      </c>
      <c r="D42" s="26" t="s">
        <v>20</v>
      </c>
      <c r="E42" s="25"/>
      <c r="F42" s="67" t="s">
        <v>37</v>
      </c>
      <c r="G42" s="67" t="s">
        <v>37</v>
      </c>
      <c r="H42" s="67" t="s">
        <v>37</v>
      </c>
      <c r="I42" s="52">
        <f>$E42*I39</f>
        <v>0</v>
      </c>
      <c r="J42" s="52">
        <f t="shared" si="27"/>
        <v>0</v>
      </c>
      <c r="K42" s="52">
        <f t="shared" si="27"/>
        <v>0</v>
      </c>
      <c r="L42" s="67" t="s">
        <v>37</v>
      </c>
      <c r="M42" s="67" t="s">
        <v>37</v>
      </c>
      <c r="N42" s="67" t="s">
        <v>37</v>
      </c>
      <c r="O42" s="67" t="s">
        <v>37</v>
      </c>
      <c r="P42" s="67" t="s">
        <v>37</v>
      </c>
      <c r="Q42" s="67" t="s">
        <v>37</v>
      </c>
      <c r="R42" s="51">
        <f t="shared" si="28"/>
        <v>0</v>
      </c>
    </row>
    <row r="43" spans="1:20" s="13" customFormat="1" ht="13.5" customHeight="1" thickBot="1" x14ac:dyDescent="0.2">
      <c r="A43" s="110"/>
      <c r="B43" s="113"/>
      <c r="C43" s="80"/>
      <c r="D43" s="26" t="s">
        <v>21</v>
      </c>
      <c r="E43" s="25"/>
      <c r="F43" s="52">
        <f>$E43*F39</f>
        <v>0</v>
      </c>
      <c r="G43" s="52">
        <f t="shared" ref="G43:H43" si="29">$E43*G39</f>
        <v>0</v>
      </c>
      <c r="H43" s="52">
        <f t="shared" si="29"/>
        <v>0</v>
      </c>
      <c r="I43" s="67" t="s">
        <v>51</v>
      </c>
      <c r="J43" s="67" t="s">
        <v>51</v>
      </c>
      <c r="K43" s="67" t="s">
        <v>51</v>
      </c>
      <c r="L43" s="52">
        <f>$E43*L39</f>
        <v>0</v>
      </c>
      <c r="M43" s="52">
        <f t="shared" ref="M43:Q43" si="30">$E43*M39</f>
        <v>0</v>
      </c>
      <c r="N43" s="52">
        <f t="shared" si="30"/>
        <v>0</v>
      </c>
      <c r="O43" s="52">
        <f t="shared" si="30"/>
        <v>0</v>
      </c>
      <c r="P43" s="52">
        <f t="shared" si="30"/>
        <v>0</v>
      </c>
      <c r="Q43" s="52">
        <f t="shared" si="30"/>
        <v>0</v>
      </c>
      <c r="R43" s="51">
        <f t="shared" si="28"/>
        <v>0</v>
      </c>
    </row>
    <row r="44" spans="1:20" s="13" customFormat="1" ht="13.5" customHeight="1" x14ac:dyDescent="0.15">
      <c r="A44" s="110"/>
      <c r="B44" s="113"/>
      <c r="C44" s="81" t="s">
        <v>23</v>
      </c>
      <c r="D44" s="82"/>
      <c r="E44" s="27">
        <v>-3.23</v>
      </c>
      <c r="F44" s="53">
        <f>$E44*F39</f>
        <v>-18630.64</v>
      </c>
      <c r="G44" s="53">
        <f t="shared" ref="G44:Q44" si="31">$E44*G39</f>
        <v>-15455.55</v>
      </c>
      <c r="H44" s="53">
        <f t="shared" si="31"/>
        <v>-16072.48</v>
      </c>
      <c r="I44" s="53">
        <f t="shared" si="31"/>
        <v>-17551.82</v>
      </c>
      <c r="J44" s="53">
        <f t="shared" si="31"/>
        <v>-19945.25</v>
      </c>
      <c r="K44" s="53">
        <f t="shared" si="31"/>
        <v>-14767.56</v>
      </c>
      <c r="L44" s="53">
        <f t="shared" si="31"/>
        <v>-16550.52</v>
      </c>
      <c r="M44" s="53">
        <f t="shared" si="31"/>
        <v>-16363.18</v>
      </c>
      <c r="N44" s="53">
        <f t="shared" si="31"/>
        <v>-16001.42</v>
      </c>
      <c r="O44" s="53">
        <f t="shared" si="31"/>
        <v>-16563.439999999999</v>
      </c>
      <c r="P44" s="53">
        <f t="shared" si="31"/>
        <v>-24373.579999999998</v>
      </c>
      <c r="Q44" s="53">
        <f t="shared" si="31"/>
        <v>-18792.14</v>
      </c>
      <c r="R44" s="54">
        <f t="shared" si="28"/>
        <v>-211067.58000000002</v>
      </c>
    </row>
    <row r="45" spans="1:20" s="13" customFormat="1" ht="13.5" customHeight="1" x14ac:dyDescent="0.15">
      <c r="A45" s="110"/>
      <c r="B45" s="113"/>
      <c r="C45" s="83" t="s">
        <v>32</v>
      </c>
      <c r="D45" s="84"/>
      <c r="E45" s="28">
        <v>3.36</v>
      </c>
      <c r="F45" s="55">
        <f>INT($E45*F39)</f>
        <v>19380</v>
      </c>
      <c r="G45" s="55">
        <f t="shared" ref="G45:Q45" si="32">INT($E45*G39)</f>
        <v>16077</v>
      </c>
      <c r="H45" s="55">
        <f t="shared" si="32"/>
        <v>16719</v>
      </c>
      <c r="I45" s="55">
        <f t="shared" si="32"/>
        <v>18258</v>
      </c>
      <c r="J45" s="55">
        <f t="shared" si="32"/>
        <v>20748</v>
      </c>
      <c r="K45" s="55">
        <f t="shared" si="32"/>
        <v>15361</v>
      </c>
      <c r="L45" s="55">
        <f t="shared" si="32"/>
        <v>17216</v>
      </c>
      <c r="M45" s="55">
        <f t="shared" si="32"/>
        <v>17021</v>
      </c>
      <c r="N45" s="55">
        <f t="shared" si="32"/>
        <v>16645</v>
      </c>
      <c r="O45" s="55">
        <f t="shared" si="32"/>
        <v>17230</v>
      </c>
      <c r="P45" s="55">
        <f t="shared" si="32"/>
        <v>25354</v>
      </c>
      <c r="Q45" s="55">
        <f t="shared" si="32"/>
        <v>19548</v>
      </c>
      <c r="R45" s="49">
        <f t="shared" si="28"/>
        <v>219557</v>
      </c>
    </row>
    <row r="46" spans="1:20" s="13" customFormat="1" ht="13.5" customHeight="1" x14ac:dyDescent="0.15">
      <c r="A46" s="111"/>
      <c r="B46" s="114"/>
      <c r="C46" s="85" t="s">
        <v>12</v>
      </c>
      <c r="D46" s="86"/>
      <c r="E46" s="87"/>
      <c r="F46" s="56">
        <f>INT(SUM(F40:F45))</f>
        <v>749</v>
      </c>
      <c r="G46" s="56">
        <f>INT(SUM(G40:G45))</f>
        <v>621</v>
      </c>
      <c r="H46" s="56">
        <f t="shared" ref="H46:P46" si="33">INT(SUM(H40:H45))</f>
        <v>646</v>
      </c>
      <c r="I46" s="56">
        <f t="shared" si="33"/>
        <v>706</v>
      </c>
      <c r="J46" s="56">
        <f t="shared" si="33"/>
        <v>802</v>
      </c>
      <c r="K46" s="56">
        <f t="shared" si="33"/>
        <v>593</v>
      </c>
      <c r="L46" s="56">
        <f t="shared" si="33"/>
        <v>665</v>
      </c>
      <c r="M46" s="56">
        <f t="shared" si="33"/>
        <v>657</v>
      </c>
      <c r="N46" s="56">
        <f t="shared" si="33"/>
        <v>643</v>
      </c>
      <c r="O46" s="56">
        <f t="shared" si="33"/>
        <v>666</v>
      </c>
      <c r="P46" s="56">
        <f t="shared" si="33"/>
        <v>980</v>
      </c>
      <c r="Q46" s="56">
        <f>INT(SUM(Q40:Q45))</f>
        <v>755</v>
      </c>
      <c r="R46" s="56">
        <f>SUM(F46:Q46)</f>
        <v>8483</v>
      </c>
      <c r="T46" s="69">
        <f t="shared" ref="T46" si="34">R46</f>
        <v>8483</v>
      </c>
    </row>
    <row r="47" spans="1:20" s="13" customFormat="1" ht="13.5" customHeight="1" x14ac:dyDescent="0.15">
      <c r="A47" s="70">
        <v>42</v>
      </c>
      <c r="B47" s="112" t="s">
        <v>94</v>
      </c>
      <c r="C47" s="76" t="s">
        <v>6</v>
      </c>
      <c r="D47" s="77"/>
      <c r="E47" s="78"/>
      <c r="F47" s="47">
        <v>85</v>
      </c>
      <c r="G47" s="47">
        <v>85</v>
      </c>
      <c r="H47" s="47">
        <v>85</v>
      </c>
      <c r="I47" s="47">
        <v>85</v>
      </c>
      <c r="J47" s="47">
        <v>85</v>
      </c>
      <c r="K47" s="47">
        <v>85</v>
      </c>
      <c r="L47" s="47">
        <v>85</v>
      </c>
      <c r="M47" s="47">
        <v>85</v>
      </c>
      <c r="N47" s="47">
        <v>85</v>
      </c>
      <c r="O47" s="47">
        <v>85</v>
      </c>
      <c r="P47" s="47">
        <v>85</v>
      </c>
      <c r="Q47" s="47">
        <v>85</v>
      </c>
      <c r="R47" s="48" t="s">
        <v>7</v>
      </c>
    </row>
    <row r="48" spans="1:20" s="13" customFormat="1" ht="14.25" customHeight="1" thickBot="1" x14ac:dyDescent="0.2">
      <c r="A48" s="110"/>
      <c r="B48" s="113"/>
      <c r="C48" s="23" t="s">
        <v>22</v>
      </c>
      <c r="D48" s="79" t="s">
        <v>9</v>
      </c>
      <c r="E48" s="79"/>
      <c r="F48" s="68">
        <v>10776</v>
      </c>
      <c r="G48" s="68">
        <v>10062</v>
      </c>
      <c r="H48" s="68">
        <v>11879</v>
      </c>
      <c r="I48" s="68">
        <v>15234</v>
      </c>
      <c r="J48" s="68">
        <v>17706</v>
      </c>
      <c r="K48" s="68">
        <v>11569</v>
      </c>
      <c r="L48" s="68">
        <v>18158</v>
      </c>
      <c r="M48" s="68">
        <v>11819</v>
      </c>
      <c r="N48" s="68">
        <v>9613</v>
      </c>
      <c r="O48" s="68">
        <v>10084</v>
      </c>
      <c r="P48" s="68">
        <v>10931</v>
      </c>
      <c r="Q48" s="68">
        <v>11621</v>
      </c>
      <c r="R48" s="49">
        <f>SUM(F48:Q48)</f>
        <v>149452</v>
      </c>
    </row>
    <row r="49" spans="1:20" s="13" customFormat="1" ht="13.5" customHeight="1" thickBot="1" x14ac:dyDescent="0.2">
      <c r="A49" s="110"/>
      <c r="B49" s="113"/>
      <c r="C49" s="80" t="s">
        <v>8</v>
      </c>
      <c r="D49" s="24" t="s">
        <v>9</v>
      </c>
      <c r="E49" s="25"/>
      <c r="F49" s="50">
        <f>$E49*F47*(185-100)/100</f>
        <v>0</v>
      </c>
      <c r="G49" s="50">
        <f t="shared" ref="G49:Q49" si="35">$E49*G47*(185-100)/100</f>
        <v>0</v>
      </c>
      <c r="H49" s="50">
        <f t="shared" si="35"/>
        <v>0</v>
      </c>
      <c r="I49" s="50">
        <f t="shared" si="35"/>
        <v>0</v>
      </c>
      <c r="J49" s="50">
        <f t="shared" si="35"/>
        <v>0</v>
      </c>
      <c r="K49" s="50">
        <f t="shared" si="35"/>
        <v>0</v>
      </c>
      <c r="L49" s="50">
        <f t="shared" si="35"/>
        <v>0</v>
      </c>
      <c r="M49" s="50">
        <f t="shared" si="35"/>
        <v>0</v>
      </c>
      <c r="N49" s="50">
        <f t="shared" si="35"/>
        <v>0</v>
      </c>
      <c r="O49" s="50">
        <f t="shared" si="35"/>
        <v>0</v>
      </c>
      <c r="P49" s="50">
        <f t="shared" si="35"/>
        <v>0</v>
      </c>
      <c r="Q49" s="50">
        <f t="shared" si="35"/>
        <v>0</v>
      </c>
      <c r="R49" s="51">
        <f>SUM(F49:Q49)</f>
        <v>0</v>
      </c>
    </row>
    <row r="50" spans="1:20" s="13" customFormat="1" ht="13.5" customHeight="1" thickBot="1" x14ac:dyDescent="0.2">
      <c r="A50" s="110"/>
      <c r="B50" s="113"/>
      <c r="C50" s="80"/>
      <c r="D50" s="26" t="s">
        <v>10</v>
      </c>
      <c r="E50" s="25"/>
      <c r="F50" s="50">
        <f>$E50*F47</f>
        <v>0</v>
      </c>
      <c r="G50" s="50">
        <f t="shared" ref="G50:Q51" si="36">$E50*G47</f>
        <v>0</v>
      </c>
      <c r="H50" s="50">
        <f t="shared" si="36"/>
        <v>0</v>
      </c>
      <c r="I50" s="50">
        <f t="shared" si="36"/>
        <v>0</v>
      </c>
      <c r="J50" s="50">
        <f t="shared" si="36"/>
        <v>0</v>
      </c>
      <c r="K50" s="50">
        <f t="shared" si="36"/>
        <v>0</v>
      </c>
      <c r="L50" s="50">
        <f t="shared" si="36"/>
        <v>0</v>
      </c>
      <c r="M50" s="50">
        <f t="shared" si="36"/>
        <v>0</v>
      </c>
      <c r="N50" s="50">
        <f t="shared" si="36"/>
        <v>0</v>
      </c>
      <c r="O50" s="50">
        <f t="shared" si="36"/>
        <v>0</v>
      </c>
      <c r="P50" s="50">
        <f t="shared" si="36"/>
        <v>0</v>
      </c>
      <c r="Q50" s="50">
        <f t="shared" si="36"/>
        <v>0</v>
      </c>
      <c r="R50" s="51">
        <f t="shared" ref="R50:R54" si="37">SUM(F50:Q50)</f>
        <v>0</v>
      </c>
    </row>
    <row r="51" spans="1:20" s="13" customFormat="1" ht="13.5" customHeight="1" thickBot="1" x14ac:dyDescent="0.2">
      <c r="A51" s="110"/>
      <c r="B51" s="113"/>
      <c r="C51" s="80" t="s">
        <v>11</v>
      </c>
      <c r="D51" s="26" t="s">
        <v>20</v>
      </c>
      <c r="E51" s="25"/>
      <c r="F51" s="67" t="s">
        <v>37</v>
      </c>
      <c r="G51" s="67" t="s">
        <v>37</v>
      </c>
      <c r="H51" s="67" t="s">
        <v>37</v>
      </c>
      <c r="I51" s="52">
        <f>$E51*I48</f>
        <v>0</v>
      </c>
      <c r="J51" s="52">
        <f t="shared" si="36"/>
        <v>0</v>
      </c>
      <c r="K51" s="52">
        <f t="shared" si="36"/>
        <v>0</v>
      </c>
      <c r="L51" s="67" t="s">
        <v>37</v>
      </c>
      <c r="M51" s="67" t="s">
        <v>37</v>
      </c>
      <c r="N51" s="67" t="s">
        <v>37</v>
      </c>
      <c r="O51" s="67" t="s">
        <v>37</v>
      </c>
      <c r="P51" s="67" t="s">
        <v>37</v>
      </c>
      <c r="Q51" s="67" t="s">
        <v>37</v>
      </c>
      <c r="R51" s="51">
        <f t="shared" si="37"/>
        <v>0</v>
      </c>
    </row>
    <row r="52" spans="1:20" s="13" customFormat="1" ht="13.5" customHeight="1" thickBot="1" x14ac:dyDescent="0.2">
      <c r="A52" s="110"/>
      <c r="B52" s="113"/>
      <c r="C52" s="80"/>
      <c r="D52" s="26" t="s">
        <v>21</v>
      </c>
      <c r="E52" s="25"/>
      <c r="F52" s="52">
        <f>$E52*F48</f>
        <v>0</v>
      </c>
      <c r="G52" s="52">
        <f t="shared" ref="G52:H52" si="38">$E52*G48</f>
        <v>0</v>
      </c>
      <c r="H52" s="52">
        <f t="shared" si="38"/>
        <v>0</v>
      </c>
      <c r="I52" s="67" t="s">
        <v>51</v>
      </c>
      <c r="J52" s="67" t="s">
        <v>51</v>
      </c>
      <c r="K52" s="67" t="s">
        <v>51</v>
      </c>
      <c r="L52" s="52">
        <f>$E52*L48</f>
        <v>0</v>
      </c>
      <c r="M52" s="52">
        <f t="shared" ref="M52:Q52" si="39">$E52*M48</f>
        <v>0</v>
      </c>
      <c r="N52" s="52">
        <f t="shared" si="39"/>
        <v>0</v>
      </c>
      <c r="O52" s="52">
        <f t="shared" si="39"/>
        <v>0</v>
      </c>
      <c r="P52" s="52">
        <f t="shared" si="39"/>
        <v>0</v>
      </c>
      <c r="Q52" s="52">
        <f t="shared" si="39"/>
        <v>0</v>
      </c>
      <c r="R52" s="51">
        <f t="shared" si="37"/>
        <v>0</v>
      </c>
    </row>
    <row r="53" spans="1:20" s="13" customFormat="1" ht="13.5" customHeight="1" x14ac:dyDescent="0.15">
      <c r="A53" s="110"/>
      <c r="B53" s="113"/>
      <c r="C53" s="81" t="s">
        <v>23</v>
      </c>
      <c r="D53" s="82"/>
      <c r="E53" s="27">
        <v>-3.23</v>
      </c>
      <c r="F53" s="53">
        <f>$E53*F48</f>
        <v>-34806.480000000003</v>
      </c>
      <c r="G53" s="53">
        <f t="shared" ref="G53:Q53" si="40">$E53*G48</f>
        <v>-32500.26</v>
      </c>
      <c r="H53" s="53">
        <f t="shared" si="40"/>
        <v>-38369.17</v>
      </c>
      <c r="I53" s="53">
        <f t="shared" si="40"/>
        <v>-49205.82</v>
      </c>
      <c r="J53" s="53">
        <f t="shared" si="40"/>
        <v>-57190.38</v>
      </c>
      <c r="K53" s="53">
        <f t="shared" si="40"/>
        <v>-37367.870000000003</v>
      </c>
      <c r="L53" s="53">
        <f t="shared" si="40"/>
        <v>-58650.34</v>
      </c>
      <c r="M53" s="53">
        <f t="shared" si="40"/>
        <v>-38175.370000000003</v>
      </c>
      <c r="N53" s="53">
        <f t="shared" si="40"/>
        <v>-31049.99</v>
      </c>
      <c r="O53" s="53">
        <f t="shared" si="40"/>
        <v>-32571.32</v>
      </c>
      <c r="P53" s="53">
        <f t="shared" si="40"/>
        <v>-35307.129999999997</v>
      </c>
      <c r="Q53" s="53">
        <f t="shared" si="40"/>
        <v>-37535.83</v>
      </c>
      <c r="R53" s="54">
        <f t="shared" si="37"/>
        <v>-482729.96</v>
      </c>
    </row>
    <row r="54" spans="1:20" s="13" customFormat="1" ht="13.5" customHeight="1" x14ac:dyDescent="0.15">
      <c r="A54" s="110"/>
      <c r="B54" s="113"/>
      <c r="C54" s="83" t="s">
        <v>32</v>
      </c>
      <c r="D54" s="84"/>
      <c r="E54" s="28">
        <v>3.36</v>
      </c>
      <c r="F54" s="55">
        <f>INT($E54*F48)</f>
        <v>36207</v>
      </c>
      <c r="G54" s="55">
        <f t="shared" ref="G54:Q54" si="41">INT($E54*G48)</f>
        <v>33808</v>
      </c>
      <c r="H54" s="55">
        <f t="shared" si="41"/>
        <v>39913</v>
      </c>
      <c r="I54" s="55">
        <f t="shared" si="41"/>
        <v>51186</v>
      </c>
      <c r="J54" s="55">
        <f t="shared" si="41"/>
        <v>59492</v>
      </c>
      <c r="K54" s="55">
        <f t="shared" si="41"/>
        <v>38871</v>
      </c>
      <c r="L54" s="55">
        <f t="shared" si="41"/>
        <v>61010</v>
      </c>
      <c r="M54" s="55">
        <f t="shared" si="41"/>
        <v>39711</v>
      </c>
      <c r="N54" s="55">
        <f t="shared" si="41"/>
        <v>32299</v>
      </c>
      <c r="O54" s="55">
        <f t="shared" si="41"/>
        <v>33882</v>
      </c>
      <c r="P54" s="55">
        <f t="shared" si="41"/>
        <v>36728</v>
      </c>
      <c r="Q54" s="55">
        <f t="shared" si="41"/>
        <v>39046</v>
      </c>
      <c r="R54" s="49">
        <f t="shared" si="37"/>
        <v>502153</v>
      </c>
    </row>
    <row r="55" spans="1:20" s="13" customFormat="1" ht="13.5" customHeight="1" x14ac:dyDescent="0.15">
      <c r="A55" s="111"/>
      <c r="B55" s="114"/>
      <c r="C55" s="85" t="s">
        <v>12</v>
      </c>
      <c r="D55" s="86"/>
      <c r="E55" s="87"/>
      <c r="F55" s="56">
        <f>INT(SUM(F49:F54))</f>
        <v>1400</v>
      </c>
      <c r="G55" s="56">
        <f>INT(SUM(G49:G54))</f>
        <v>1307</v>
      </c>
      <c r="H55" s="56">
        <f t="shared" ref="H55:P55" si="42">INT(SUM(H49:H54))</f>
        <v>1543</v>
      </c>
      <c r="I55" s="56">
        <f t="shared" si="42"/>
        <v>1980</v>
      </c>
      <c r="J55" s="56">
        <f t="shared" si="42"/>
        <v>2301</v>
      </c>
      <c r="K55" s="56">
        <f t="shared" si="42"/>
        <v>1503</v>
      </c>
      <c r="L55" s="56">
        <f t="shared" si="42"/>
        <v>2359</v>
      </c>
      <c r="M55" s="56">
        <f t="shared" si="42"/>
        <v>1535</v>
      </c>
      <c r="N55" s="56">
        <f t="shared" si="42"/>
        <v>1249</v>
      </c>
      <c r="O55" s="56">
        <f t="shared" si="42"/>
        <v>1310</v>
      </c>
      <c r="P55" s="56">
        <f t="shared" si="42"/>
        <v>1420</v>
      </c>
      <c r="Q55" s="56">
        <f>INT(SUM(Q49:Q54))</f>
        <v>1510</v>
      </c>
      <c r="R55" s="56">
        <f>SUM(F55:Q55)</f>
        <v>19417</v>
      </c>
      <c r="T55" s="69">
        <f t="shared" ref="T55" si="43">R55</f>
        <v>19417</v>
      </c>
    </row>
    <row r="56" spans="1:20" s="13" customFormat="1" ht="13.5" customHeight="1" x14ac:dyDescent="0.15">
      <c r="A56" s="70">
        <v>43</v>
      </c>
      <c r="B56" s="112" t="s">
        <v>96</v>
      </c>
      <c r="C56" s="76" t="s">
        <v>6</v>
      </c>
      <c r="D56" s="77"/>
      <c r="E56" s="78"/>
      <c r="F56" s="47">
        <v>62</v>
      </c>
      <c r="G56" s="47">
        <v>62</v>
      </c>
      <c r="H56" s="47">
        <v>62</v>
      </c>
      <c r="I56" s="47">
        <v>62</v>
      </c>
      <c r="J56" s="47">
        <v>62</v>
      </c>
      <c r="K56" s="47">
        <v>62</v>
      </c>
      <c r="L56" s="47">
        <v>59</v>
      </c>
      <c r="M56" s="47">
        <v>59</v>
      </c>
      <c r="N56" s="47">
        <v>59</v>
      </c>
      <c r="O56" s="47">
        <v>61</v>
      </c>
      <c r="P56" s="47">
        <v>62</v>
      </c>
      <c r="Q56" s="47">
        <v>62</v>
      </c>
      <c r="R56" s="48" t="s">
        <v>7</v>
      </c>
    </row>
    <row r="57" spans="1:20" s="13" customFormat="1" ht="14.25" customHeight="1" thickBot="1" x14ac:dyDescent="0.2">
      <c r="A57" s="110"/>
      <c r="B57" s="113"/>
      <c r="C57" s="23" t="s">
        <v>22</v>
      </c>
      <c r="D57" s="79" t="s">
        <v>9</v>
      </c>
      <c r="E57" s="79"/>
      <c r="F57" s="68">
        <v>7776</v>
      </c>
      <c r="G57" s="68">
        <v>7052</v>
      </c>
      <c r="H57" s="68">
        <v>8123</v>
      </c>
      <c r="I57" s="68">
        <v>9987</v>
      </c>
      <c r="J57" s="68">
        <v>11497</v>
      </c>
      <c r="K57" s="68">
        <v>7171</v>
      </c>
      <c r="L57" s="68">
        <v>8405</v>
      </c>
      <c r="M57" s="68">
        <v>7738</v>
      </c>
      <c r="N57" s="68">
        <v>7864</v>
      </c>
      <c r="O57" s="68">
        <v>8762</v>
      </c>
      <c r="P57" s="68">
        <v>12411</v>
      </c>
      <c r="Q57" s="68">
        <v>9513</v>
      </c>
      <c r="R57" s="49">
        <f>SUM(F57:Q57)</f>
        <v>106299</v>
      </c>
    </row>
    <row r="58" spans="1:20" s="13" customFormat="1" ht="13.5" customHeight="1" thickBot="1" x14ac:dyDescent="0.2">
      <c r="A58" s="110"/>
      <c r="B58" s="113"/>
      <c r="C58" s="80" t="s">
        <v>8</v>
      </c>
      <c r="D58" s="24" t="s">
        <v>9</v>
      </c>
      <c r="E58" s="25"/>
      <c r="F58" s="50">
        <f>$E58*F56*(185-100)/100</f>
        <v>0</v>
      </c>
      <c r="G58" s="50">
        <f t="shared" ref="G58:Q58" si="44">$E58*G56*(185-100)/100</f>
        <v>0</v>
      </c>
      <c r="H58" s="50">
        <f t="shared" si="44"/>
        <v>0</v>
      </c>
      <c r="I58" s="50">
        <f t="shared" si="44"/>
        <v>0</v>
      </c>
      <c r="J58" s="50">
        <f t="shared" si="44"/>
        <v>0</v>
      </c>
      <c r="K58" s="50">
        <f t="shared" si="44"/>
        <v>0</v>
      </c>
      <c r="L58" s="50">
        <f t="shared" si="44"/>
        <v>0</v>
      </c>
      <c r="M58" s="50">
        <f t="shared" si="44"/>
        <v>0</v>
      </c>
      <c r="N58" s="50">
        <f t="shared" si="44"/>
        <v>0</v>
      </c>
      <c r="O58" s="50">
        <f t="shared" si="44"/>
        <v>0</v>
      </c>
      <c r="P58" s="50">
        <f t="shared" si="44"/>
        <v>0</v>
      </c>
      <c r="Q58" s="50">
        <f t="shared" si="44"/>
        <v>0</v>
      </c>
      <c r="R58" s="51">
        <f>SUM(F58:Q58)</f>
        <v>0</v>
      </c>
    </row>
    <row r="59" spans="1:20" s="13" customFormat="1" ht="13.5" customHeight="1" thickBot="1" x14ac:dyDescent="0.2">
      <c r="A59" s="110"/>
      <c r="B59" s="113"/>
      <c r="C59" s="80"/>
      <c r="D59" s="26" t="s">
        <v>10</v>
      </c>
      <c r="E59" s="25"/>
      <c r="F59" s="50">
        <f>$E59*F56</f>
        <v>0</v>
      </c>
      <c r="G59" s="50">
        <f t="shared" ref="G59:Q60" si="45">$E59*G56</f>
        <v>0</v>
      </c>
      <c r="H59" s="50">
        <f t="shared" si="45"/>
        <v>0</v>
      </c>
      <c r="I59" s="50">
        <f t="shared" si="45"/>
        <v>0</v>
      </c>
      <c r="J59" s="50">
        <f t="shared" si="45"/>
        <v>0</v>
      </c>
      <c r="K59" s="50">
        <f t="shared" si="45"/>
        <v>0</v>
      </c>
      <c r="L59" s="50">
        <f t="shared" si="45"/>
        <v>0</v>
      </c>
      <c r="M59" s="50">
        <f t="shared" si="45"/>
        <v>0</v>
      </c>
      <c r="N59" s="50">
        <f t="shared" si="45"/>
        <v>0</v>
      </c>
      <c r="O59" s="50">
        <f t="shared" si="45"/>
        <v>0</v>
      </c>
      <c r="P59" s="50">
        <f t="shared" si="45"/>
        <v>0</v>
      </c>
      <c r="Q59" s="50">
        <f t="shared" si="45"/>
        <v>0</v>
      </c>
      <c r="R59" s="51">
        <f t="shared" ref="R59:R63" si="46">SUM(F59:Q59)</f>
        <v>0</v>
      </c>
    </row>
    <row r="60" spans="1:20" s="13" customFormat="1" ht="13.5" customHeight="1" thickBot="1" x14ac:dyDescent="0.2">
      <c r="A60" s="110"/>
      <c r="B60" s="113"/>
      <c r="C60" s="80" t="s">
        <v>11</v>
      </c>
      <c r="D60" s="26" t="s">
        <v>20</v>
      </c>
      <c r="E60" s="25"/>
      <c r="F60" s="67" t="s">
        <v>37</v>
      </c>
      <c r="G60" s="67" t="s">
        <v>37</v>
      </c>
      <c r="H60" s="67" t="s">
        <v>37</v>
      </c>
      <c r="I60" s="52">
        <f>$E60*I57</f>
        <v>0</v>
      </c>
      <c r="J60" s="52">
        <f t="shared" si="45"/>
        <v>0</v>
      </c>
      <c r="K60" s="52">
        <f t="shared" si="45"/>
        <v>0</v>
      </c>
      <c r="L60" s="67" t="s">
        <v>37</v>
      </c>
      <c r="M60" s="67" t="s">
        <v>37</v>
      </c>
      <c r="N60" s="67" t="s">
        <v>37</v>
      </c>
      <c r="O60" s="67" t="s">
        <v>37</v>
      </c>
      <c r="P60" s="67" t="s">
        <v>37</v>
      </c>
      <c r="Q60" s="67" t="s">
        <v>37</v>
      </c>
      <c r="R60" s="51">
        <f t="shared" si="46"/>
        <v>0</v>
      </c>
    </row>
    <row r="61" spans="1:20" s="13" customFormat="1" ht="13.5" customHeight="1" thickBot="1" x14ac:dyDescent="0.2">
      <c r="A61" s="110"/>
      <c r="B61" s="113"/>
      <c r="C61" s="80"/>
      <c r="D61" s="26" t="s">
        <v>21</v>
      </c>
      <c r="E61" s="25"/>
      <c r="F61" s="52">
        <f>$E61*F57</f>
        <v>0</v>
      </c>
      <c r="G61" s="52">
        <f t="shared" ref="G61:H61" si="47">$E61*G57</f>
        <v>0</v>
      </c>
      <c r="H61" s="52">
        <f t="shared" si="47"/>
        <v>0</v>
      </c>
      <c r="I61" s="67" t="s">
        <v>51</v>
      </c>
      <c r="J61" s="67" t="s">
        <v>51</v>
      </c>
      <c r="K61" s="67" t="s">
        <v>51</v>
      </c>
      <c r="L61" s="52">
        <f>$E61*L57</f>
        <v>0</v>
      </c>
      <c r="M61" s="52">
        <f t="shared" ref="M61:Q61" si="48">$E61*M57</f>
        <v>0</v>
      </c>
      <c r="N61" s="52">
        <f t="shared" si="48"/>
        <v>0</v>
      </c>
      <c r="O61" s="52">
        <f t="shared" si="48"/>
        <v>0</v>
      </c>
      <c r="P61" s="52">
        <f t="shared" si="48"/>
        <v>0</v>
      </c>
      <c r="Q61" s="52">
        <f t="shared" si="48"/>
        <v>0</v>
      </c>
      <c r="R61" s="51">
        <f t="shared" si="46"/>
        <v>0</v>
      </c>
    </row>
    <row r="62" spans="1:20" s="13" customFormat="1" ht="13.5" customHeight="1" x14ac:dyDescent="0.15">
      <c r="A62" s="110"/>
      <c r="B62" s="113"/>
      <c r="C62" s="81" t="s">
        <v>23</v>
      </c>
      <c r="D62" s="82"/>
      <c r="E62" s="27">
        <v>-3.23</v>
      </c>
      <c r="F62" s="53">
        <f>$E62*F57</f>
        <v>-25116.48</v>
      </c>
      <c r="G62" s="53">
        <f t="shared" ref="G62:Q62" si="49">$E62*G57</f>
        <v>-22777.96</v>
      </c>
      <c r="H62" s="53">
        <f t="shared" si="49"/>
        <v>-26237.29</v>
      </c>
      <c r="I62" s="53">
        <f t="shared" si="49"/>
        <v>-32258.01</v>
      </c>
      <c r="J62" s="53">
        <f t="shared" si="49"/>
        <v>-37135.31</v>
      </c>
      <c r="K62" s="53">
        <f t="shared" si="49"/>
        <v>-23162.329999999998</v>
      </c>
      <c r="L62" s="53">
        <f t="shared" si="49"/>
        <v>-27148.15</v>
      </c>
      <c r="M62" s="53">
        <f t="shared" si="49"/>
        <v>-24993.74</v>
      </c>
      <c r="N62" s="53">
        <f t="shared" si="49"/>
        <v>-25400.720000000001</v>
      </c>
      <c r="O62" s="53">
        <f t="shared" si="49"/>
        <v>-28301.26</v>
      </c>
      <c r="P62" s="53">
        <f t="shared" si="49"/>
        <v>-40087.53</v>
      </c>
      <c r="Q62" s="53">
        <f t="shared" si="49"/>
        <v>-30726.99</v>
      </c>
      <c r="R62" s="54">
        <f t="shared" si="46"/>
        <v>-343345.7699999999</v>
      </c>
    </row>
    <row r="63" spans="1:20" s="13" customFormat="1" ht="13.5" customHeight="1" x14ac:dyDescent="0.15">
      <c r="A63" s="110"/>
      <c r="B63" s="113"/>
      <c r="C63" s="83" t="s">
        <v>32</v>
      </c>
      <c r="D63" s="84"/>
      <c r="E63" s="28">
        <v>3.36</v>
      </c>
      <c r="F63" s="55">
        <f>INT($E63*F57)</f>
        <v>26127</v>
      </c>
      <c r="G63" s="55">
        <f t="shared" ref="G63:Q63" si="50">INT($E63*G57)</f>
        <v>23694</v>
      </c>
      <c r="H63" s="55">
        <f t="shared" si="50"/>
        <v>27293</v>
      </c>
      <c r="I63" s="55">
        <f t="shared" si="50"/>
        <v>33556</v>
      </c>
      <c r="J63" s="55">
        <f t="shared" si="50"/>
        <v>38629</v>
      </c>
      <c r="K63" s="55">
        <f t="shared" si="50"/>
        <v>24094</v>
      </c>
      <c r="L63" s="55">
        <f t="shared" si="50"/>
        <v>28240</v>
      </c>
      <c r="M63" s="55">
        <f t="shared" si="50"/>
        <v>25999</v>
      </c>
      <c r="N63" s="55">
        <f t="shared" si="50"/>
        <v>26423</v>
      </c>
      <c r="O63" s="55">
        <f t="shared" si="50"/>
        <v>29440</v>
      </c>
      <c r="P63" s="55">
        <f t="shared" si="50"/>
        <v>41700</v>
      </c>
      <c r="Q63" s="55">
        <f t="shared" si="50"/>
        <v>31963</v>
      </c>
      <c r="R63" s="49">
        <f t="shared" si="46"/>
        <v>357158</v>
      </c>
    </row>
    <row r="64" spans="1:20" s="13" customFormat="1" ht="13.5" customHeight="1" x14ac:dyDescent="0.15">
      <c r="A64" s="111"/>
      <c r="B64" s="114"/>
      <c r="C64" s="85" t="s">
        <v>12</v>
      </c>
      <c r="D64" s="86"/>
      <c r="E64" s="87"/>
      <c r="F64" s="56">
        <f>INT(SUM(F58:F63))</f>
        <v>1010</v>
      </c>
      <c r="G64" s="56">
        <f>INT(SUM(G58:G63))</f>
        <v>916</v>
      </c>
      <c r="H64" s="56">
        <f t="shared" ref="H64:P64" si="51">INT(SUM(H58:H63))</f>
        <v>1055</v>
      </c>
      <c r="I64" s="56">
        <f t="shared" si="51"/>
        <v>1297</v>
      </c>
      <c r="J64" s="56">
        <f t="shared" si="51"/>
        <v>1493</v>
      </c>
      <c r="K64" s="56">
        <f t="shared" si="51"/>
        <v>931</v>
      </c>
      <c r="L64" s="56">
        <f t="shared" si="51"/>
        <v>1091</v>
      </c>
      <c r="M64" s="56">
        <f t="shared" si="51"/>
        <v>1005</v>
      </c>
      <c r="N64" s="56">
        <f t="shared" si="51"/>
        <v>1022</v>
      </c>
      <c r="O64" s="56">
        <f t="shared" si="51"/>
        <v>1138</v>
      </c>
      <c r="P64" s="56">
        <f t="shared" si="51"/>
        <v>1612</v>
      </c>
      <c r="Q64" s="56">
        <f>INT(SUM(Q58:Q63))</f>
        <v>1236</v>
      </c>
      <c r="R64" s="56">
        <f>SUM(F64:Q64)</f>
        <v>13806</v>
      </c>
      <c r="T64" s="69">
        <f t="shared" ref="T64" si="52">R64</f>
        <v>13806</v>
      </c>
    </row>
    <row r="65" spans="1:20" s="13" customFormat="1" ht="13.5" customHeight="1" x14ac:dyDescent="0.15">
      <c r="A65" s="70">
        <v>44</v>
      </c>
      <c r="B65" s="112" t="s">
        <v>95</v>
      </c>
      <c r="C65" s="76" t="s">
        <v>6</v>
      </c>
      <c r="D65" s="77"/>
      <c r="E65" s="78"/>
      <c r="F65" s="47">
        <v>72</v>
      </c>
      <c r="G65" s="47">
        <v>72</v>
      </c>
      <c r="H65" s="47">
        <v>72</v>
      </c>
      <c r="I65" s="47">
        <v>72</v>
      </c>
      <c r="J65" s="47">
        <v>72</v>
      </c>
      <c r="K65" s="47">
        <v>72</v>
      </c>
      <c r="L65" s="47">
        <v>72</v>
      </c>
      <c r="M65" s="47">
        <v>72</v>
      </c>
      <c r="N65" s="47">
        <v>72</v>
      </c>
      <c r="O65" s="47">
        <v>72</v>
      </c>
      <c r="P65" s="47">
        <v>72</v>
      </c>
      <c r="Q65" s="47">
        <v>72</v>
      </c>
      <c r="R65" s="48" t="s">
        <v>7</v>
      </c>
    </row>
    <row r="66" spans="1:20" s="13" customFormat="1" ht="14.25" customHeight="1" thickBot="1" x14ac:dyDescent="0.2">
      <c r="A66" s="110"/>
      <c r="B66" s="113"/>
      <c r="C66" s="23" t="s">
        <v>22</v>
      </c>
      <c r="D66" s="79" t="s">
        <v>9</v>
      </c>
      <c r="E66" s="79"/>
      <c r="F66" s="68">
        <v>8579</v>
      </c>
      <c r="G66" s="68">
        <v>8004</v>
      </c>
      <c r="H66" s="68">
        <v>8859</v>
      </c>
      <c r="I66" s="68">
        <v>11228</v>
      </c>
      <c r="J66" s="68">
        <v>12477</v>
      </c>
      <c r="K66" s="68">
        <v>7823</v>
      </c>
      <c r="L66" s="68">
        <v>9765</v>
      </c>
      <c r="M66" s="68">
        <v>9307</v>
      </c>
      <c r="N66" s="68">
        <v>8000</v>
      </c>
      <c r="O66" s="68">
        <v>9644</v>
      </c>
      <c r="P66" s="68">
        <v>12861</v>
      </c>
      <c r="Q66" s="68">
        <v>10445</v>
      </c>
      <c r="R66" s="49">
        <f>SUM(F66:Q66)</f>
        <v>116992</v>
      </c>
    </row>
    <row r="67" spans="1:20" s="13" customFormat="1" ht="13.5" customHeight="1" thickBot="1" x14ac:dyDescent="0.2">
      <c r="A67" s="110"/>
      <c r="B67" s="113"/>
      <c r="C67" s="80" t="s">
        <v>8</v>
      </c>
      <c r="D67" s="24" t="s">
        <v>9</v>
      </c>
      <c r="E67" s="25"/>
      <c r="F67" s="50">
        <f>$E67*F65*(185-100)/100</f>
        <v>0</v>
      </c>
      <c r="G67" s="50">
        <f t="shared" ref="G67:Q67" si="53">$E67*G65*(185-100)/100</f>
        <v>0</v>
      </c>
      <c r="H67" s="50">
        <f t="shared" si="53"/>
        <v>0</v>
      </c>
      <c r="I67" s="50">
        <f t="shared" si="53"/>
        <v>0</v>
      </c>
      <c r="J67" s="50">
        <f t="shared" si="53"/>
        <v>0</v>
      </c>
      <c r="K67" s="50">
        <f t="shared" si="53"/>
        <v>0</v>
      </c>
      <c r="L67" s="50">
        <f t="shared" si="53"/>
        <v>0</v>
      </c>
      <c r="M67" s="50">
        <f t="shared" si="53"/>
        <v>0</v>
      </c>
      <c r="N67" s="50">
        <f t="shared" si="53"/>
        <v>0</v>
      </c>
      <c r="O67" s="50">
        <f t="shared" si="53"/>
        <v>0</v>
      </c>
      <c r="P67" s="50">
        <f t="shared" si="53"/>
        <v>0</v>
      </c>
      <c r="Q67" s="50">
        <f t="shared" si="53"/>
        <v>0</v>
      </c>
      <c r="R67" s="51">
        <f>SUM(F67:Q67)</f>
        <v>0</v>
      </c>
    </row>
    <row r="68" spans="1:20" s="13" customFormat="1" ht="13.5" customHeight="1" thickBot="1" x14ac:dyDescent="0.2">
      <c r="A68" s="110"/>
      <c r="B68" s="113"/>
      <c r="C68" s="80"/>
      <c r="D68" s="26" t="s">
        <v>10</v>
      </c>
      <c r="E68" s="25"/>
      <c r="F68" s="50">
        <f>$E68*F65</f>
        <v>0</v>
      </c>
      <c r="G68" s="50">
        <f t="shared" ref="G68:Q69" si="54">$E68*G65</f>
        <v>0</v>
      </c>
      <c r="H68" s="50">
        <f t="shared" si="54"/>
        <v>0</v>
      </c>
      <c r="I68" s="50">
        <f t="shared" si="54"/>
        <v>0</v>
      </c>
      <c r="J68" s="50">
        <f t="shared" si="54"/>
        <v>0</v>
      </c>
      <c r="K68" s="50">
        <f t="shared" si="54"/>
        <v>0</v>
      </c>
      <c r="L68" s="50">
        <f t="shared" si="54"/>
        <v>0</v>
      </c>
      <c r="M68" s="50">
        <f t="shared" si="54"/>
        <v>0</v>
      </c>
      <c r="N68" s="50">
        <f t="shared" si="54"/>
        <v>0</v>
      </c>
      <c r="O68" s="50">
        <f t="shared" si="54"/>
        <v>0</v>
      </c>
      <c r="P68" s="50">
        <f t="shared" si="54"/>
        <v>0</v>
      </c>
      <c r="Q68" s="50">
        <f t="shared" si="54"/>
        <v>0</v>
      </c>
      <c r="R68" s="51">
        <f t="shared" ref="R68:R72" si="55">SUM(F68:Q68)</f>
        <v>0</v>
      </c>
    </row>
    <row r="69" spans="1:20" s="13" customFormat="1" ht="13.5" customHeight="1" thickBot="1" x14ac:dyDescent="0.2">
      <c r="A69" s="110"/>
      <c r="B69" s="113"/>
      <c r="C69" s="80" t="s">
        <v>11</v>
      </c>
      <c r="D69" s="26" t="s">
        <v>20</v>
      </c>
      <c r="E69" s="25"/>
      <c r="F69" s="67" t="s">
        <v>37</v>
      </c>
      <c r="G69" s="67" t="s">
        <v>37</v>
      </c>
      <c r="H69" s="67" t="s">
        <v>37</v>
      </c>
      <c r="I69" s="52">
        <f>$E69*I66</f>
        <v>0</v>
      </c>
      <c r="J69" s="52">
        <f t="shared" si="54"/>
        <v>0</v>
      </c>
      <c r="K69" s="52">
        <f t="shared" si="54"/>
        <v>0</v>
      </c>
      <c r="L69" s="67" t="s">
        <v>37</v>
      </c>
      <c r="M69" s="67" t="s">
        <v>37</v>
      </c>
      <c r="N69" s="67" t="s">
        <v>37</v>
      </c>
      <c r="O69" s="67" t="s">
        <v>37</v>
      </c>
      <c r="P69" s="67" t="s">
        <v>37</v>
      </c>
      <c r="Q69" s="67" t="s">
        <v>37</v>
      </c>
      <c r="R69" s="51">
        <f t="shared" si="55"/>
        <v>0</v>
      </c>
    </row>
    <row r="70" spans="1:20" s="13" customFormat="1" ht="13.5" customHeight="1" thickBot="1" x14ac:dyDescent="0.2">
      <c r="A70" s="110"/>
      <c r="B70" s="113"/>
      <c r="C70" s="80"/>
      <c r="D70" s="26" t="s">
        <v>21</v>
      </c>
      <c r="E70" s="25"/>
      <c r="F70" s="52">
        <f>$E70*F66</f>
        <v>0</v>
      </c>
      <c r="G70" s="52">
        <f t="shared" ref="G70:H70" si="56">$E70*G66</f>
        <v>0</v>
      </c>
      <c r="H70" s="52">
        <f t="shared" si="56"/>
        <v>0</v>
      </c>
      <c r="I70" s="67" t="s">
        <v>51</v>
      </c>
      <c r="J70" s="67" t="s">
        <v>51</v>
      </c>
      <c r="K70" s="67" t="s">
        <v>51</v>
      </c>
      <c r="L70" s="52">
        <f>$E70*L66</f>
        <v>0</v>
      </c>
      <c r="M70" s="52">
        <f t="shared" ref="M70:Q70" si="57">$E70*M66</f>
        <v>0</v>
      </c>
      <c r="N70" s="52">
        <f t="shared" si="57"/>
        <v>0</v>
      </c>
      <c r="O70" s="52">
        <f t="shared" si="57"/>
        <v>0</v>
      </c>
      <c r="P70" s="52">
        <f t="shared" si="57"/>
        <v>0</v>
      </c>
      <c r="Q70" s="52">
        <f t="shared" si="57"/>
        <v>0</v>
      </c>
      <c r="R70" s="51">
        <f t="shared" si="55"/>
        <v>0</v>
      </c>
    </row>
    <row r="71" spans="1:20" s="13" customFormat="1" ht="13.5" customHeight="1" x14ac:dyDescent="0.15">
      <c r="A71" s="110"/>
      <c r="B71" s="113"/>
      <c r="C71" s="81" t="s">
        <v>23</v>
      </c>
      <c r="D71" s="82"/>
      <c r="E71" s="27">
        <v>-3.23</v>
      </c>
      <c r="F71" s="53">
        <f>$E71*F66</f>
        <v>-27710.17</v>
      </c>
      <c r="G71" s="53">
        <f t="shared" ref="G71:Q71" si="58">$E71*G66</f>
        <v>-25852.92</v>
      </c>
      <c r="H71" s="53">
        <f t="shared" si="58"/>
        <v>-28614.57</v>
      </c>
      <c r="I71" s="53">
        <f t="shared" si="58"/>
        <v>-36266.44</v>
      </c>
      <c r="J71" s="53">
        <f t="shared" si="58"/>
        <v>-40300.71</v>
      </c>
      <c r="K71" s="53">
        <f t="shared" si="58"/>
        <v>-25268.29</v>
      </c>
      <c r="L71" s="53">
        <f t="shared" si="58"/>
        <v>-31540.95</v>
      </c>
      <c r="M71" s="53">
        <f t="shared" si="58"/>
        <v>-30061.61</v>
      </c>
      <c r="N71" s="53">
        <f t="shared" si="58"/>
        <v>-25840</v>
      </c>
      <c r="O71" s="53">
        <f t="shared" si="58"/>
        <v>-31150.12</v>
      </c>
      <c r="P71" s="53">
        <f t="shared" si="58"/>
        <v>-41541.03</v>
      </c>
      <c r="Q71" s="53">
        <f t="shared" si="58"/>
        <v>-33737.35</v>
      </c>
      <c r="R71" s="54">
        <f t="shared" si="55"/>
        <v>-377884.16000000003</v>
      </c>
    </row>
    <row r="72" spans="1:20" s="13" customFormat="1" ht="13.5" customHeight="1" x14ac:dyDescent="0.15">
      <c r="A72" s="110"/>
      <c r="B72" s="113"/>
      <c r="C72" s="83" t="s">
        <v>32</v>
      </c>
      <c r="D72" s="84"/>
      <c r="E72" s="28">
        <v>3.36</v>
      </c>
      <c r="F72" s="55">
        <f>INT($E72*F66)</f>
        <v>28825</v>
      </c>
      <c r="G72" s="55">
        <f t="shared" ref="G72:Q72" si="59">INT($E72*G66)</f>
        <v>26893</v>
      </c>
      <c r="H72" s="55">
        <f t="shared" si="59"/>
        <v>29766</v>
      </c>
      <c r="I72" s="55">
        <f t="shared" si="59"/>
        <v>37726</v>
      </c>
      <c r="J72" s="55">
        <f t="shared" si="59"/>
        <v>41922</v>
      </c>
      <c r="K72" s="55">
        <f t="shared" si="59"/>
        <v>26285</v>
      </c>
      <c r="L72" s="55">
        <f t="shared" si="59"/>
        <v>32810</v>
      </c>
      <c r="M72" s="55">
        <f t="shared" si="59"/>
        <v>31271</v>
      </c>
      <c r="N72" s="55">
        <f t="shared" si="59"/>
        <v>26880</v>
      </c>
      <c r="O72" s="55">
        <f t="shared" si="59"/>
        <v>32403</v>
      </c>
      <c r="P72" s="55">
        <f t="shared" si="59"/>
        <v>43212</v>
      </c>
      <c r="Q72" s="55">
        <f t="shared" si="59"/>
        <v>35095</v>
      </c>
      <c r="R72" s="49">
        <f t="shared" si="55"/>
        <v>393088</v>
      </c>
    </row>
    <row r="73" spans="1:20" s="13" customFormat="1" ht="13.5" customHeight="1" x14ac:dyDescent="0.15">
      <c r="A73" s="111"/>
      <c r="B73" s="114"/>
      <c r="C73" s="85" t="s">
        <v>12</v>
      </c>
      <c r="D73" s="86"/>
      <c r="E73" s="87"/>
      <c r="F73" s="56">
        <f>INT(SUM(F67:F72))</f>
        <v>1114</v>
      </c>
      <c r="G73" s="56">
        <f>INT(SUM(G67:G72))</f>
        <v>1040</v>
      </c>
      <c r="H73" s="56">
        <f t="shared" ref="H73:P73" si="60">INT(SUM(H67:H72))</f>
        <v>1151</v>
      </c>
      <c r="I73" s="56">
        <f t="shared" si="60"/>
        <v>1459</v>
      </c>
      <c r="J73" s="56">
        <f t="shared" si="60"/>
        <v>1621</v>
      </c>
      <c r="K73" s="56">
        <f t="shared" si="60"/>
        <v>1016</v>
      </c>
      <c r="L73" s="56">
        <f t="shared" si="60"/>
        <v>1269</v>
      </c>
      <c r="M73" s="56">
        <f t="shared" si="60"/>
        <v>1209</v>
      </c>
      <c r="N73" s="56">
        <f t="shared" si="60"/>
        <v>1040</v>
      </c>
      <c r="O73" s="56">
        <f t="shared" si="60"/>
        <v>1252</v>
      </c>
      <c r="P73" s="56">
        <f t="shared" si="60"/>
        <v>1670</v>
      </c>
      <c r="Q73" s="56">
        <f>INT(SUM(Q67:Q72))</f>
        <v>1357</v>
      </c>
      <c r="R73" s="56">
        <f>SUM(F73:Q73)</f>
        <v>15198</v>
      </c>
      <c r="T73" s="69">
        <f t="shared" ref="T73" si="61">R73</f>
        <v>15198</v>
      </c>
    </row>
    <row r="74" spans="1:20" s="13" customFormat="1" ht="13.5" customHeight="1" x14ac:dyDescent="0.15">
      <c r="A74" s="70">
        <v>45</v>
      </c>
      <c r="B74" s="112" t="s">
        <v>97</v>
      </c>
      <c r="C74" s="76" t="s">
        <v>6</v>
      </c>
      <c r="D74" s="77"/>
      <c r="E74" s="78"/>
      <c r="F74" s="47">
        <v>53</v>
      </c>
      <c r="G74" s="47">
        <v>53</v>
      </c>
      <c r="H74" s="47">
        <v>53</v>
      </c>
      <c r="I74" s="47">
        <v>60</v>
      </c>
      <c r="J74" s="47">
        <v>60</v>
      </c>
      <c r="K74" s="47">
        <v>60</v>
      </c>
      <c r="L74" s="47">
        <v>53</v>
      </c>
      <c r="M74" s="47">
        <v>53</v>
      </c>
      <c r="N74" s="47">
        <v>53</v>
      </c>
      <c r="O74" s="47">
        <v>53</v>
      </c>
      <c r="P74" s="47">
        <v>53</v>
      </c>
      <c r="Q74" s="47">
        <v>53</v>
      </c>
      <c r="R74" s="48" t="s">
        <v>7</v>
      </c>
    </row>
    <row r="75" spans="1:20" s="13" customFormat="1" ht="14.25" customHeight="1" thickBot="1" x14ac:dyDescent="0.2">
      <c r="A75" s="110"/>
      <c r="B75" s="113"/>
      <c r="C75" s="23" t="s">
        <v>22</v>
      </c>
      <c r="D75" s="79" t="s">
        <v>9</v>
      </c>
      <c r="E75" s="79"/>
      <c r="F75" s="68">
        <v>9889</v>
      </c>
      <c r="G75" s="68">
        <v>9678</v>
      </c>
      <c r="H75" s="68">
        <v>11676</v>
      </c>
      <c r="I75" s="68">
        <v>16198</v>
      </c>
      <c r="J75" s="68">
        <v>9987</v>
      </c>
      <c r="K75" s="68">
        <v>8066</v>
      </c>
      <c r="L75" s="68">
        <v>9539</v>
      </c>
      <c r="M75" s="68">
        <v>10847</v>
      </c>
      <c r="N75" s="68">
        <v>11039</v>
      </c>
      <c r="O75" s="68">
        <v>8873</v>
      </c>
      <c r="P75" s="68">
        <v>12886</v>
      </c>
      <c r="Q75" s="68">
        <v>10265</v>
      </c>
      <c r="R75" s="49">
        <f>SUM(F75:Q75)</f>
        <v>128943</v>
      </c>
    </row>
    <row r="76" spans="1:20" s="13" customFormat="1" ht="13.5" customHeight="1" thickBot="1" x14ac:dyDescent="0.2">
      <c r="A76" s="110"/>
      <c r="B76" s="113"/>
      <c r="C76" s="80" t="s">
        <v>8</v>
      </c>
      <c r="D76" s="24" t="s">
        <v>9</v>
      </c>
      <c r="E76" s="25"/>
      <c r="F76" s="50">
        <f>$E76*F74*(185-100)/100</f>
        <v>0</v>
      </c>
      <c r="G76" s="50">
        <f t="shared" ref="G76:Q76" si="62">$E76*G74*(185-100)/100</f>
        <v>0</v>
      </c>
      <c r="H76" s="50">
        <f t="shared" si="62"/>
        <v>0</v>
      </c>
      <c r="I76" s="50">
        <f t="shared" si="62"/>
        <v>0</v>
      </c>
      <c r="J76" s="50">
        <f t="shared" si="62"/>
        <v>0</v>
      </c>
      <c r="K76" s="50">
        <f t="shared" si="62"/>
        <v>0</v>
      </c>
      <c r="L76" s="50">
        <f t="shared" si="62"/>
        <v>0</v>
      </c>
      <c r="M76" s="50">
        <f t="shared" si="62"/>
        <v>0</v>
      </c>
      <c r="N76" s="50">
        <f t="shared" si="62"/>
        <v>0</v>
      </c>
      <c r="O76" s="50">
        <f t="shared" si="62"/>
        <v>0</v>
      </c>
      <c r="P76" s="50">
        <f t="shared" si="62"/>
        <v>0</v>
      </c>
      <c r="Q76" s="50">
        <f t="shared" si="62"/>
        <v>0</v>
      </c>
      <c r="R76" s="51">
        <f>SUM(F76:Q76)</f>
        <v>0</v>
      </c>
    </row>
    <row r="77" spans="1:20" s="13" customFormat="1" ht="13.5" customHeight="1" thickBot="1" x14ac:dyDescent="0.2">
      <c r="A77" s="110"/>
      <c r="B77" s="113"/>
      <c r="C77" s="80"/>
      <c r="D77" s="26" t="s">
        <v>10</v>
      </c>
      <c r="E77" s="25"/>
      <c r="F77" s="50">
        <f>$E77*F74</f>
        <v>0</v>
      </c>
      <c r="G77" s="50">
        <f t="shared" ref="G77:Q78" si="63">$E77*G74</f>
        <v>0</v>
      </c>
      <c r="H77" s="50">
        <f t="shared" si="63"/>
        <v>0</v>
      </c>
      <c r="I77" s="50">
        <f t="shared" si="63"/>
        <v>0</v>
      </c>
      <c r="J77" s="50">
        <f t="shared" si="63"/>
        <v>0</v>
      </c>
      <c r="K77" s="50">
        <f t="shared" si="63"/>
        <v>0</v>
      </c>
      <c r="L77" s="50">
        <f t="shared" si="63"/>
        <v>0</v>
      </c>
      <c r="M77" s="50">
        <f t="shared" si="63"/>
        <v>0</v>
      </c>
      <c r="N77" s="50">
        <f t="shared" si="63"/>
        <v>0</v>
      </c>
      <c r="O77" s="50">
        <f t="shared" si="63"/>
        <v>0</v>
      </c>
      <c r="P77" s="50">
        <f t="shared" si="63"/>
        <v>0</v>
      </c>
      <c r="Q77" s="50">
        <f t="shared" si="63"/>
        <v>0</v>
      </c>
      <c r="R77" s="51">
        <f t="shared" ref="R77:R81" si="64">SUM(F77:Q77)</f>
        <v>0</v>
      </c>
    </row>
    <row r="78" spans="1:20" s="13" customFormat="1" ht="13.5" customHeight="1" thickBot="1" x14ac:dyDescent="0.2">
      <c r="A78" s="110"/>
      <c r="B78" s="113"/>
      <c r="C78" s="80" t="s">
        <v>11</v>
      </c>
      <c r="D78" s="26" t="s">
        <v>20</v>
      </c>
      <c r="E78" s="25"/>
      <c r="F78" s="67" t="s">
        <v>37</v>
      </c>
      <c r="G78" s="67" t="s">
        <v>37</v>
      </c>
      <c r="H78" s="67" t="s">
        <v>37</v>
      </c>
      <c r="I78" s="52">
        <f>$E78*I75</f>
        <v>0</v>
      </c>
      <c r="J78" s="52">
        <f t="shared" si="63"/>
        <v>0</v>
      </c>
      <c r="K78" s="52">
        <f t="shared" si="63"/>
        <v>0</v>
      </c>
      <c r="L78" s="67" t="s">
        <v>37</v>
      </c>
      <c r="M78" s="67" t="s">
        <v>37</v>
      </c>
      <c r="N78" s="67" t="s">
        <v>37</v>
      </c>
      <c r="O78" s="67" t="s">
        <v>37</v>
      </c>
      <c r="P78" s="67" t="s">
        <v>37</v>
      </c>
      <c r="Q78" s="67" t="s">
        <v>37</v>
      </c>
      <c r="R78" s="51">
        <f t="shared" si="64"/>
        <v>0</v>
      </c>
    </row>
    <row r="79" spans="1:20" s="13" customFormat="1" ht="13.5" customHeight="1" thickBot="1" x14ac:dyDescent="0.2">
      <c r="A79" s="110"/>
      <c r="B79" s="113"/>
      <c r="C79" s="80"/>
      <c r="D79" s="26" t="s">
        <v>21</v>
      </c>
      <c r="E79" s="25"/>
      <c r="F79" s="52">
        <f>$E79*F75</f>
        <v>0</v>
      </c>
      <c r="G79" s="52">
        <f t="shared" ref="G79:H79" si="65">$E79*G75</f>
        <v>0</v>
      </c>
      <c r="H79" s="52">
        <f t="shared" si="65"/>
        <v>0</v>
      </c>
      <c r="I79" s="67" t="s">
        <v>51</v>
      </c>
      <c r="J79" s="67" t="s">
        <v>51</v>
      </c>
      <c r="K79" s="67" t="s">
        <v>51</v>
      </c>
      <c r="L79" s="52">
        <f>$E79*L75</f>
        <v>0</v>
      </c>
      <c r="M79" s="52">
        <f t="shared" ref="M79:Q79" si="66">$E79*M75</f>
        <v>0</v>
      </c>
      <c r="N79" s="52">
        <f t="shared" si="66"/>
        <v>0</v>
      </c>
      <c r="O79" s="52">
        <f t="shared" si="66"/>
        <v>0</v>
      </c>
      <c r="P79" s="52">
        <f t="shared" si="66"/>
        <v>0</v>
      </c>
      <c r="Q79" s="52">
        <f t="shared" si="66"/>
        <v>0</v>
      </c>
      <c r="R79" s="51">
        <f t="shared" si="64"/>
        <v>0</v>
      </c>
    </row>
    <row r="80" spans="1:20" s="13" customFormat="1" ht="13.5" customHeight="1" x14ac:dyDescent="0.15">
      <c r="A80" s="110"/>
      <c r="B80" s="113"/>
      <c r="C80" s="81" t="s">
        <v>23</v>
      </c>
      <c r="D80" s="82"/>
      <c r="E80" s="27">
        <v>-3.23</v>
      </c>
      <c r="F80" s="53">
        <f>$E80*F75</f>
        <v>-31941.47</v>
      </c>
      <c r="G80" s="53">
        <f t="shared" ref="G80:Q80" si="67">$E80*G75</f>
        <v>-31259.94</v>
      </c>
      <c r="H80" s="53">
        <f t="shared" si="67"/>
        <v>-37713.480000000003</v>
      </c>
      <c r="I80" s="53">
        <f t="shared" si="67"/>
        <v>-52319.54</v>
      </c>
      <c r="J80" s="53">
        <f t="shared" si="67"/>
        <v>-32258.01</v>
      </c>
      <c r="K80" s="53">
        <f t="shared" si="67"/>
        <v>-26053.18</v>
      </c>
      <c r="L80" s="53">
        <f t="shared" si="67"/>
        <v>-30810.97</v>
      </c>
      <c r="M80" s="53">
        <f t="shared" si="67"/>
        <v>-35035.81</v>
      </c>
      <c r="N80" s="53">
        <f t="shared" si="67"/>
        <v>-35655.97</v>
      </c>
      <c r="O80" s="53">
        <f t="shared" si="67"/>
        <v>-28659.79</v>
      </c>
      <c r="P80" s="53">
        <f t="shared" si="67"/>
        <v>-41621.78</v>
      </c>
      <c r="Q80" s="53">
        <f t="shared" si="67"/>
        <v>-33155.949999999997</v>
      </c>
      <c r="R80" s="54">
        <f t="shared" si="64"/>
        <v>-416485.88999999996</v>
      </c>
    </row>
    <row r="81" spans="1:20" s="13" customFormat="1" ht="13.5" customHeight="1" x14ac:dyDescent="0.15">
      <c r="A81" s="110"/>
      <c r="B81" s="113"/>
      <c r="C81" s="83" t="s">
        <v>32</v>
      </c>
      <c r="D81" s="84"/>
      <c r="E81" s="28">
        <v>3.36</v>
      </c>
      <c r="F81" s="55">
        <f>INT($E81*F75)</f>
        <v>33227</v>
      </c>
      <c r="G81" s="55">
        <f t="shared" ref="G81:Q81" si="68">INT($E81*G75)</f>
        <v>32518</v>
      </c>
      <c r="H81" s="55">
        <f t="shared" si="68"/>
        <v>39231</v>
      </c>
      <c r="I81" s="55">
        <f t="shared" si="68"/>
        <v>54425</v>
      </c>
      <c r="J81" s="55">
        <f t="shared" si="68"/>
        <v>33556</v>
      </c>
      <c r="K81" s="55">
        <f t="shared" si="68"/>
        <v>27101</v>
      </c>
      <c r="L81" s="55">
        <f t="shared" si="68"/>
        <v>32051</v>
      </c>
      <c r="M81" s="55">
        <f t="shared" si="68"/>
        <v>36445</v>
      </c>
      <c r="N81" s="55">
        <f t="shared" si="68"/>
        <v>37091</v>
      </c>
      <c r="O81" s="55">
        <f t="shared" si="68"/>
        <v>29813</v>
      </c>
      <c r="P81" s="55">
        <f t="shared" si="68"/>
        <v>43296</v>
      </c>
      <c r="Q81" s="55">
        <f t="shared" si="68"/>
        <v>34490</v>
      </c>
      <c r="R81" s="49">
        <f t="shared" si="64"/>
        <v>433244</v>
      </c>
    </row>
    <row r="82" spans="1:20" s="13" customFormat="1" ht="13.5" customHeight="1" x14ac:dyDescent="0.15">
      <c r="A82" s="111"/>
      <c r="B82" s="114"/>
      <c r="C82" s="85" t="s">
        <v>12</v>
      </c>
      <c r="D82" s="86"/>
      <c r="E82" s="87"/>
      <c r="F82" s="56">
        <f>INT(SUM(F76:F81))</f>
        <v>1285</v>
      </c>
      <c r="G82" s="56">
        <f>INT(SUM(G76:G81))</f>
        <v>1258</v>
      </c>
      <c r="H82" s="56">
        <f t="shared" ref="H82:P82" si="69">INT(SUM(H76:H81))</f>
        <v>1517</v>
      </c>
      <c r="I82" s="56">
        <f t="shared" si="69"/>
        <v>2105</v>
      </c>
      <c r="J82" s="56">
        <f t="shared" si="69"/>
        <v>1297</v>
      </c>
      <c r="K82" s="56">
        <f t="shared" si="69"/>
        <v>1047</v>
      </c>
      <c r="L82" s="56">
        <f t="shared" si="69"/>
        <v>1240</v>
      </c>
      <c r="M82" s="56">
        <f t="shared" si="69"/>
        <v>1409</v>
      </c>
      <c r="N82" s="56">
        <f t="shared" si="69"/>
        <v>1435</v>
      </c>
      <c r="O82" s="56">
        <f t="shared" si="69"/>
        <v>1153</v>
      </c>
      <c r="P82" s="56">
        <f t="shared" si="69"/>
        <v>1674</v>
      </c>
      <c r="Q82" s="56">
        <f>INT(SUM(Q76:Q81))</f>
        <v>1334</v>
      </c>
      <c r="R82" s="56">
        <f>SUM(F82:Q82)</f>
        <v>16754</v>
      </c>
      <c r="T82" s="69">
        <f t="shared" ref="T82" si="70">R82</f>
        <v>16754</v>
      </c>
    </row>
    <row r="83" spans="1:20" s="13" customFormat="1" ht="13.5" customHeight="1" x14ac:dyDescent="0.15">
      <c r="A83" s="70">
        <v>46</v>
      </c>
      <c r="B83" s="112" t="s">
        <v>98</v>
      </c>
      <c r="C83" s="76" t="s">
        <v>6</v>
      </c>
      <c r="D83" s="77"/>
      <c r="E83" s="78"/>
      <c r="F83" s="47">
        <v>96</v>
      </c>
      <c r="G83" s="47">
        <v>96</v>
      </c>
      <c r="H83" s="47">
        <v>96</v>
      </c>
      <c r="I83" s="47">
        <v>96</v>
      </c>
      <c r="J83" s="47">
        <v>98</v>
      </c>
      <c r="K83" s="47">
        <v>98</v>
      </c>
      <c r="L83" s="47">
        <v>96</v>
      </c>
      <c r="M83" s="47">
        <v>96</v>
      </c>
      <c r="N83" s="47">
        <v>96</v>
      </c>
      <c r="O83" s="47">
        <v>96</v>
      </c>
      <c r="P83" s="47">
        <v>96</v>
      </c>
      <c r="Q83" s="47">
        <v>96</v>
      </c>
      <c r="R83" s="48" t="s">
        <v>7</v>
      </c>
    </row>
    <row r="84" spans="1:20" s="13" customFormat="1" ht="14.25" customHeight="1" thickBot="1" x14ac:dyDescent="0.2">
      <c r="A84" s="110"/>
      <c r="B84" s="113"/>
      <c r="C84" s="23" t="s">
        <v>22</v>
      </c>
      <c r="D84" s="79" t="s">
        <v>9</v>
      </c>
      <c r="E84" s="79"/>
      <c r="F84" s="68">
        <v>16603</v>
      </c>
      <c r="G84" s="68">
        <v>15197</v>
      </c>
      <c r="H84" s="68">
        <v>14914</v>
      </c>
      <c r="I84" s="68">
        <v>18055</v>
      </c>
      <c r="J84" s="68">
        <v>21596</v>
      </c>
      <c r="K84" s="68">
        <v>11710</v>
      </c>
      <c r="L84" s="68">
        <v>18121</v>
      </c>
      <c r="M84" s="68">
        <v>15503</v>
      </c>
      <c r="N84" s="68">
        <v>13726</v>
      </c>
      <c r="O84" s="68">
        <v>16396</v>
      </c>
      <c r="P84" s="68">
        <v>19486</v>
      </c>
      <c r="Q84" s="68">
        <v>17472</v>
      </c>
      <c r="R84" s="49">
        <f>SUM(F84:Q84)</f>
        <v>198779</v>
      </c>
    </row>
    <row r="85" spans="1:20" s="13" customFormat="1" ht="13.5" customHeight="1" thickBot="1" x14ac:dyDescent="0.2">
      <c r="A85" s="110"/>
      <c r="B85" s="113"/>
      <c r="C85" s="80" t="s">
        <v>8</v>
      </c>
      <c r="D85" s="24" t="s">
        <v>9</v>
      </c>
      <c r="E85" s="25"/>
      <c r="F85" s="50">
        <f t="shared" ref="F85:Q85" si="71">$E85*F83*(185-100)/100</f>
        <v>0</v>
      </c>
      <c r="G85" s="50">
        <f t="shared" si="71"/>
        <v>0</v>
      </c>
      <c r="H85" s="50">
        <f t="shared" si="71"/>
        <v>0</v>
      </c>
      <c r="I85" s="50">
        <f t="shared" si="71"/>
        <v>0</v>
      </c>
      <c r="J85" s="50">
        <f t="shared" si="71"/>
        <v>0</v>
      </c>
      <c r="K85" s="50">
        <f t="shared" si="71"/>
        <v>0</v>
      </c>
      <c r="L85" s="50">
        <f t="shared" si="71"/>
        <v>0</v>
      </c>
      <c r="M85" s="50">
        <f t="shared" si="71"/>
        <v>0</v>
      </c>
      <c r="N85" s="50">
        <f t="shared" si="71"/>
        <v>0</v>
      </c>
      <c r="O85" s="50">
        <f t="shared" si="71"/>
        <v>0</v>
      </c>
      <c r="P85" s="50">
        <f t="shared" si="71"/>
        <v>0</v>
      </c>
      <c r="Q85" s="50">
        <f t="shared" si="71"/>
        <v>0</v>
      </c>
      <c r="R85" s="51">
        <f>SUM(F85:Q85)</f>
        <v>0</v>
      </c>
    </row>
    <row r="86" spans="1:20" s="13" customFormat="1" ht="13.5" customHeight="1" thickBot="1" x14ac:dyDescent="0.2">
      <c r="A86" s="110"/>
      <c r="B86" s="113"/>
      <c r="C86" s="80"/>
      <c r="D86" s="26" t="s">
        <v>10</v>
      </c>
      <c r="E86" s="25"/>
      <c r="F86" s="50">
        <f t="shared" ref="F86:Q86" si="72">$E86*F83</f>
        <v>0</v>
      </c>
      <c r="G86" s="50">
        <f t="shared" si="72"/>
        <v>0</v>
      </c>
      <c r="H86" s="50">
        <f t="shared" si="72"/>
        <v>0</v>
      </c>
      <c r="I86" s="50">
        <f t="shared" si="72"/>
        <v>0</v>
      </c>
      <c r="J86" s="50">
        <f t="shared" si="72"/>
        <v>0</v>
      </c>
      <c r="K86" s="50">
        <f t="shared" si="72"/>
        <v>0</v>
      </c>
      <c r="L86" s="50">
        <f t="shared" si="72"/>
        <v>0</v>
      </c>
      <c r="M86" s="50">
        <f t="shared" si="72"/>
        <v>0</v>
      </c>
      <c r="N86" s="50">
        <f t="shared" si="72"/>
        <v>0</v>
      </c>
      <c r="O86" s="50">
        <f t="shared" si="72"/>
        <v>0</v>
      </c>
      <c r="P86" s="50">
        <f t="shared" si="72"/>
        <v>0</v>
      </c>
      <c r="Q86" s="50">
        <f t="shared" si="72"/>
        <v>0</v>
      </c>
      <c r="R86" s="51">
        <f t="shared" ref="R86:R90" si="73">SUM(F86:Q86)</f>
        <v>0</v>
      </c>
    </row>
    <row r="87" spans="1:20" s="13" customFormat="1" ht="13.5" customHeight="1" thickBot="1" x14ac:dyDescent="0.2">
      <c r="A87" s="110"/>
      <c r="B87" s="113"/>
      <c r="C87" s="80" t="s">
        <v>11</v>
      </c>
      <c r="D87" s="26" t="s">
        <v>20</v>
      </c>
      <c r="E87" s="25"/>
      <c r="F87" s="67" t="s">
        <v>37</v>
      </c>
      <c r="G87" s="67" t="s">
        <v>37</v>
      </c>
      <c r="H87" s="67" t="s">
        <v>37</v>
      </c>
      <c r="I87" s="52">
        <f>$E87*I84</f>
        <v>0</v>
      </c>
      <c r="J87" s="52">
        <f t="shared" ref="J87:K87" si="74">$E87*J84</f>
        <v>0</v>
      </c>
      <c r="K87" s="52">
        <f t="shared" si="74"/>
        <v>0</v>
      </c>
      <c r="L87" s="67" t="s">
        <v>37</v>
      </c>
      <c r="M87" s="67" t="s">
        <v>37</v>
      </c>
      <c r="N87" s="67" t="s">
        <v>37</v>
      </c>
      <c r="O87" s="67" t="s">
        <v>37</v>
      </c>
      <c r="P87" s="67" t="s">
        <v>37</v>
      </c>
      <c r="Q87" s="67" t="s">
        <v>37</v>
      </c>
      <c r="R87" s="51">
        <f t="shared" si="73"/>
        <v>0</v>
      </c>
    </row>
    <row r="88" spans="1:20" s="13" customFormat="1" ht="13.5" customHeight="1" thickBot="1" x14ac:dyDescent="0.2">
      <c r="A88" s="110"/>
      <c r="B88" s="113"/>
      <c r="C88" s="80"/>
      <c r="D88" s="26" t="s">
        <v>21</v>
      </c>
      <c r="E88" s="25"/>
      <c r="F88" s="52">
        <f>$E88*F84</f>
        <v>0</v>
      </c>
      <c r="G88" s="52">
        <f t="shared" ref="G88:H88" si="75">$E88*G84</f>
        <v>0</v>
      </c>
      <c r="H88" s="52">
        <f t="shared" si="75"/>
        <v>0</v>
      </c>
      <c r="I88" s="67" t="s">
        <v>51</v>
      </c>
      <c r="J88" s="67" t="s">
        <v>51</v>
      </c>
      <c r="K88" s="67" t="s">
        <v>51</v>
      </c>
      <c r="L88" s="52">
        <f>$E88*L84</f>
        <v>0</v>
      </c>
      <c r="M88" s="52">
        <f t="shared" ref="M88:Q88" si="76">$E88*M84</f>
        <v>0</v>
      </c>
      <c r="N88" s="52">
        <f t="shared" si="76"/>
        <v>0</v>
      </c>
      <c r="O88" s="52">
        <f t="shared" si="76"/>
        <v>0</v>
      </c>
      <c r="P88" s="52">
        <f t="shared" si="76"/>
        <v>0</v>
      </c>
      <c r="Q88" s="52">
        <f t="shared" si="76"/>
        <v>0</v>
      </c>
      <c r="R88" s="51">
        <f t="shared" si="73"/>
        <v>0</v>
      </c>
    </row>
    <row r="89" spans="1:20" s="13" customFormat="1" ht="13.5" customHeight="1" x14ac:dyDescent="0.15">
      <c r="A89" s="110"/>
      <c r="B89" s="113"/>
      <c r="C89" s="81" t="s">
        <v>23</v>
      </c>
      <c r="D89" s="82"/>
      <c r="E89" s="27">
        <v>-3.23</v>
      </c>
      <c r="F89" s="53">
        <f>$E89*F84</f>
        <v>-53627.69</v>
      </c>
      <c r="G89" s="53">
        <f t="shared" ref="G89:Q89" si="77">$E89*G84</f>
        <v>-49086.31</v>
      </c>
      <c r="H89" s="53">
        <f t="shared" si="77"/>
        <v>-48172.22</v>
      </c>
      <c r="I89" s="53">
        <f t="shared" si="77"/>
        <v>-58317.65</v>
      </c>
      <c r="J89" s="53">
        <f t="shared" si="77"/>
        <v>-69755.08</v>
      </c>
      <c r="K89" s="53">
        <f t="shared" si="77"/>
        <v>-37823.300000000003</v>
      </c>
      <c r="L89" s="53">
        <f t="shared" si="77"/>
        <v>-58530.83</v>
      </c>
      <c r="M89" s="53">
        <f t="shared" si="77"/>
        <v>-50074.69</v>
      </c>
      <c r="N89" s="53">
        <f t="shared" si="77"/>
        <v>-44334.98</v>
      </c>
      <c r="O89" s="53">
        <f t="shared" si="77"/>
        <v>-52959.08</v>
      </c>
      <c r="P89" s="53">
        <f t="shared" si="77"/>
        <v>-62939.78</v>
      </c>
      <c r="Q89" s="53">
        <f t="shared" si="77"/>
        <v>-56434.559999999998</v>
      </c>
      <c r="R89" s="54">
        <f t="shared" si="73"/>
        <v>-642056.16999999993</v>
      </c>
    </row>
    <row r="90" spans="1:20" s="13" customFormat="1" ht="13.5" customHeight="1" x14ac:dyDescent="0.15">
      <c r="A90" s="110"/>
      <c r="B90" s="113"/>
      <c r="C90" s="83" t="s">
        <v>32</v>
      </c>
      <c r="D90" s="84"/>
      <c r="E90" s="28">
        <v>3.36</v>
      </c>
      <c r="F90" s="55">
        <f>INT($E90*F84)</f>
        <v>55786</v>
      </c>
      <c r="G90" s="55">
        <f t="shared" ref="G90:Q90" si="78">INT($E90*G84)</f>
        <v>51061</v>
      </c>
      <c r="H90" s="55">
        <f t="shared" si="78"/>
        <v>50111</v>
      </c>
      <c r="I90" s="55">
        <f t="shared" si="78"/>
        <v>60664</v>
      </c>
      <c r="J90" s="55">
        <f t="shared" si="78"/>
        <v>72562</v>
      </c>
      <c r="K90" s="55">
        <f t="shared" si="78"/>
        <v>39345</v>
      </c>
      <c r="L90" s="55">
        <f t="shared" si="78"/>
        <v>60886</v>
      </c>
      <c r="M90" s="55">
        <f t="shared" si="78"/>
        <v>52090</v>
      </c>
      <c r="N90" s="55">
        <f t="shared" si="78"/>
        <v>46119</v>
      </c>
      <c r="O90" s="55">
        <f t="shared" si="78"/>
        <v>55090</v>
      </c>
      <c r="P90" s="55">
        <f t="shared" si="78"/>
        <v>65472</v>
      </c>
      <c r="Q90" s="55">
        <f t="shared" si="78"/>
        <v>58705</v>
      </c>
      <c r="R90" s="49">
        <f t="shared" si="73"/>
        <v>667891</v>
      </c>
    </row>
    <row r="91" spans="1:20" s="13" customFormat="1" ht="13.5" customHeight="1" x14ac:dyDescent="0.15">
      <c r="A91" s="111"/>
      <c r="B91" s="114"/>
      <c r="C91" s="85" t="s">
        <v>12</v>
      </c>
      <c r="D91" s="86"/>
      <c r="E91" s="87"/>
      <c r="F91" s="56">
        <f>INT(SUM(F85:F90))</f>
        <v>2158</v>
      </c>
      <c r="G91" s="56">
        <f>INT(SUM(G85:G90))</f>
        <v>1974</v>
      </c>
      <c r="H91" s="56">
        <f t="shared" ref="H91:P91" si="79">INT(SUM(H85:H90))</f>
        <v>1938</v>
      </c>
      <c r="I91" s="56">
        <f t="shared" si="79"/>
        <v>2346</v>
      </c>
      <c r="J91" s="56">
        <f t="shared" si="79"/>
        <v>2806</v>
      </c>
      <c r="K91" s="56">
        <f t="shared" si="79"/>
        <v>1521</v>
      </c>
      <c r="L91" s="56">
        <f t="shared" si="79"/>
        <v>2355</v>
      </c>
      <c r="M91" s="56">
        <f t="shared" si="79"/>
        <v>2015</v>
      </c>
      <c r="N91" s="56">
        <f t="shared" si="79"/>
        <v>1784</v>
      </c>
      <c r="O91" s="56">
        <f t="shared" si="79"/>
        <v>2130</v>
      </c>
      <c r="P91" s="56">
        <f t="shared" si="79"/>
        <v>2532</v>
      </c>
      <c r="Q91" s="56">
        <f>INT(SUM(Q85:Q90))</f>
        <v>2270</v>
      </c>
      <c r="R91" s="56">
        <f>SUM(F91:Q91)</f>
        <v>25829</v>
      </c>
      <c r="T91" s="69">
        <f t="shared" ref="T91" si="80">R91</f>
        <v>25829</v>
      </c>
    </row>
    <row r="92" spans="1:20" s="13" customFormat="1" ht="13.5" customHeight="1" x14ac:dyDescent="0.15">
      <c r="A92" s="70">
        <v>47</v>
      </c>
      <c r="B92" s="112" t="s">
        <v>104</v>
      </c>
      <c r="C92" s="76" t="s">
        <v>6</v>
      </c>
      <c r="D92" s="77"/>
      <c r="E92" s="78"/>
      <c r="F92" s="47">
        <v>50</v>
      </c>
      <c r="G92" s="47">
        <v>50</v>
      </c>
      <c r="H92" s="47">
        <v>50</v>
      </c>
      <c r="I92" s="47">
        <v>50</v>
      </c>
      <c r="J92" s="47">
        <v>51</v>
      </c>
      <c r="K92" s="47">
        <v>51</v>
      </c>
      <c r="L92" s="47">
        <v>43</v>
      </c>
      <c r="M92" s="47">
        <v>43</v>
      </c>
      <c r="N92" s="47">
        <v>43</v>
      </c>
      <c r="O92" s="47">
        <v>43</v>
      </c>
      <c r="P92" s="47">
        <v>50</v>
      </c>
      <c r="Q92" s="47">
        <v>50</v>
      </c>
      <c r="R92" s="48" t="s">
        <v>7</v>
      </c>
    </row>
    <row r="93" spans="1:20" s="13" customFormat="1" ht="14.25" customHeight="1" thickBot="1" x14ac:dyDescent="0.2">
      <c r="A93" s="110"/>
      <c r="B93" s="113"/>
      <c r="C93" s="23" t="s">
        <v>22</v>
      </c>
      <c r="D93" s="79" t="s">
        <v>9</v>
      </c>
      <c r="E93" s="79"/>
      <c r="F93" s="68">
        <v>6000</v>
      </c>
      <c r="G93" s="68">
        <v>6320</v>
      </c>
      <c r="H93" s="68">
        <v>6943</v>
      </c>
      <c r="I93" s="68">
        <v>8288</v>
      </c>
      <c r="J93" s="68">
        <v>6815</v>
      </c>
      <c r="K93" s="68">
        <v>4894</v>
      </c>
      <c r="L93" s="68">
        <v>5803</v>
      </c>
      <c r="M93" s="68">
        <v>5967</v>
      </c>
      <c r="N93" s="68">
        <v>6360</v>
      </c>
      <c r="O93" s="68">
        <v>6673</v>
      </c>
      <c r="P93" s="68">
        <v>9745</v>
      </c>
      <c r="Q93" s="68">
        <v>7977</v>
      </c>
      <c r="R93" s="49">
        <f>SUM(F93:Q93)</f>
        <v>81785</v>
      </c>
    </row>
    <row r="94" spans="1:20" s="13" customFormat="1" ht="13.5" customHeight="1" thickBot="1" x14ac:dyDescent="0.2">
      <c r="A94" s="110"/>
      <c r="B94" s="113"/>
      <c r="C94" s="80" t="s">
        <v>8</v>
      </c>
      <c r="D94" s="24" t="s">
        <v>9</v>
      </c>
      <c r="E94" s="25"/>
      <c r="F94" s="50">
        <f>$E94*F92*(185-100)/100</f>
        <v>0</v>
      </c>
      <c r="G94" s="50">
        <f t="shared" ref="G94:Q94" si="81">$E94*G92*(185-100)/100</f>
        <v>0</v>
      </c>
      <c r="H94" s="50">
        <f t="shared" si="81"/>
        <v>0</v>
      </c>
      <c r="I94" s="50">
        <f t="shared" si="81"/>
        <v>0</v>
      </c>
      <c r="J94" s="50">
        <f t="shared" si="81"/>
        <v>0</v>
      </c>
      <c r="K94" s="50">
        <f t="shared" si="81"/>
        <v>0</v>
      </c>
      <c r="L94" s="50">
        <f t="shared" si="81"/>
        <v>0</v>
      </c>
      <c r="M94" s="50">
        <f t="shared" si="81"/>
        <v>0</v>
      </c>
      <c r="N94" s="50">
        <f t="shared" si="81"/>
        <v>0</v>
      </c>
      <c r="O94" s="50">
        <f t="shared" si="81"/>
        <v>0</v>
      </c>
      <c r="P94" s="50">
        <f t="shared" si="81"/>
        <v>0</v>
      </c>
      <c r="Q94" s="50">
        <f t="shared" si="81"/>
        <v>0</v>
      </c>
      <c r="R94" s="51">
        <f>SUM(F94:Q94)</f>
        <v>0</v>
      </c>
    </row>
    <row r="95" spans="1:20" s="13" customFormat="1" ht="13.5" customHeight="1" thickBot="1" x14ac:dyDescent="0.2">
      <c r="A95" s="110"/>
      <c r="B95" s="113"/>
      <c r="C95" s="80"/>
      <c r="D95" s="26" t="s">
        <v>10</v>
      </c>
      <c r="E95" s="25"/>
      <c r="F95" s="50">
        <f>$E95*F92</f>
        <v>0</v>
      </c>
      <c r="G95" s="50">
        <f t="shared" ref="G95:Q96" si="82">$E95*G92</f>
        <v>0</v>
      </c>
      <c r="H95" s="50">
        <f t="shared" si="82"/>
        <v>0</v>
      </c>
      <c r="I95" s="50">
        <f t="shared" si="82"/>
        <v>0</v>
      </c>
      <c r="J95" s="50">
        <f t="shared" si="82"/>
        <v>0</v>
      </c>
      <c r="K95" s="50">
        <f t="shared" si="82"/>
        <v>0</v>
      </c>
      <c r="L95" s="50">
        <f t="shared" si="82"/>
        <v>0</v>
      </c>
      <c r="M95" s="50">
        <f t="shared" si="82"/>
        <v>0</v>
      </c>
      <c r="N95" s="50">
        <f t="shared" si="82"/>
        <v>0</v>
      </c>
      <c r="O95" s="50">
        <f t="shared" si="82"/>
        <v>0</v>
      </c>
      <c r="P95" s="50">
        <f t="shared" si="82"/>
        <v>0</v>
      </c>
      <c r="Q95" s="50">
        <f t="shared" si="82"/>
        <v>0</v>
      </c>
      <c r="R95" s="51">
        <f t="shared" ref="R95:R99" si="83">SUM(F95:Q95)</f>
        <v>0</v>
      </c>
    </row>
    <row r="96" spans="1:20" s="13" customFormat="1" ht="13.5" customHeight="1" thickBot="1" x14ac:dyDescent="0.2">
      <c r="A96" s="110"/>
      <c r="B96" s="113"/>
      <c r="C96" s="80" t="s">
        <v>11</v>
      </c>
      <c r="D96" s="26" t="s">
        <v>20</v>
      </c>
      <c r="E96" s="25"/>
      <c r="F96" s="67" t="s">
        <v>37</v>
      </c>
      <c r="G96" s="67" t="s">
        <v>37</v>
      </c>
      <c r="H96" s="67" t="s">
        <v>37</v>
      </c>
      <c r="I96" s="52">
        <f>$E96*I93</f>
        <v>0</v>
      </c>
      <c r="J96" s="52">
        <f t="shared" si="82"/>
        <v>0</v>
      </c>
      <c r="K96" s="52">
        <f t="shared" si="82"/>
        <v>0</v>
      </c>
      <c r="L96" s="67" t="s">
        <v>37</v>
      </c>
      <c r="M96" s="67" t="s">
        <v>37</v>
      </c>
      <c r="N96" s="67" t="s">
        <v>37</v>
      </c>
      <c r="O96" s="67" t="s">
        <v>37</v>
      </c>
      <c r="P96" s="67" t="s">
        <v>37</v>
      </c>
      <c r="Q96" s="67" t="s">
        <v>37</v>
      </c>
      <c r="R96" s="51">
        <f t="shared" si="83"/>
        <v>0</v>
      </c>
    </row>
    <row r="97" spans="1:20" s="13" customFormat="1" ht="13.5" customHeight="1" thickBot="1" x14ac:dyDescent="0.2">
      <c r="A97" s="110"/>
      <c r="B97" s="113"/>
      <c r="C97" s="80"/>
      <c r="D97" s="26" t="s">
        <v>21</v>
      </c>
      <c r="E97" s="25"/>
      <c r="F97" s="52">
        <f>$E97*F93</f>
        <v>0</v>
      </c>
      <c r="G97" s="52">
        <f t="shared" ref="G97:H97" si="84">$E97*G93</f>
        <v>0</v>
      </c>
      <c r="H97" s="52">
        <f t="shared" si="84"/>
        <v>0</v>
      </c>
      <c r="I97" s="67" t="s">
        <v>51</v>
      </c>
      <c r="J97" s="67" t="s">
        <v>51</v>
      </c>
      <c r="K97" s="67" t="s">
        <v>51</v>
      </c>
      <c r="L97" s="52">
        <f>$E97*L93</f>
        <v>0</v>
      </c>
      <c r="M97" s="52">
        <f t="shared" ref="M97:Q97" si="85">$E97*M93</f>
        <v>0</v>
      </c>
      <c r="N97" s="52">
        <f t="shared" si="85"/>
        <v>0</v>
      </c>
      <c r="O97" s="52">
        <f t="shared" si="85"/>
        <v>0</v>
      </c>
      <c r="P97" s="52">
        <f t="shared" si="85"/>
        <v>0</v>
      </c>
      <c r="Q97" s="52">
        <f t="shared" si="85"/>
        <v>0</v>
      </c>
      <c r="R97" s="51">
        <f t="shared" si="83"/>
        <v>0</v>
      </c>
    </row>
    <row r="98" spans="1:20" s="13" customFormat="1" ht="13.5" customHeight="1" x14ac:dyDescent="0.15">
      <c r="A98" s="110"/>
      <c r="B98" s="113"/>
      <c r="C98" s="81" t="s">
        <v>23</v>
      </c>
      <c r="D98" s="82"/>
      <c r="E98" s="27">
        <v>-3.23</v>
      </c>
      <c r="F98" s="53">
        <f>$E98*F93</f>
        <v>-19380</v>
      </c>
      <c r="G98" s="53">
        <f t="shared" ref="G98:Q98" si="86">$E98*G93</f>
        <v>-20413.599999999999</v>
      </c>
      <c r="H98" s="53">
        <f t="shared" si="86"/>
        <v>-22425.89</v>
      </c>
      <c r="I98" s="53">
        <f t="shared" si="86"/>
        <v>-26770.240000000002</v>
      </c>
      <c r="J98" s="53">
        <f t="shared" si="86"/>
        <v>-22012.45</v>
      </c>
      <c r="K98" s="53">
        <f t="shared" si="86"/>
        <v>-15807.62</v>
      </c>
      <c r="L98" s="53">
        <f t="shared" si="86"/>
        <v>-18743.689999999999</v>
      </c>
      <c r="M98" s="53">
        <f t="shared" si="86"/>
        <v>-19273.41</v>
      </c>
      <c r="N98" s="53">
        <f t="shared" si="86"/>
        <v>-20542.8</v>
      </c>
      <c r="O98" s="53">
        <f t="shared" si="86"/>
        <v>-21553.79</v>
      </c>
      <c r="P98" s="53">
        <f t="shared" si="86"/>
        <v>-31476.35</v>
      </c>
      <c r="Q98" s="53">
        <f t="shared" si="86"/>
        <v>-25765.71</v>
      </c>
      <c r="R98" s="54">
        <f t="shared" si="83"/>
        <v>-264165.55</v>
      </c>
    </row>
    <row r="99" spans="1:20" s="13" customFormat="1" ht="13.5" customHeight="1" x14ac:dyDescent="0.15">
      <c r="A99" s="110"/>
      <c r="B99" s="113"/>
      <c r="C99" s="83" t="s">
        <v>32</v>
      </c>
      <c r="D99" s="84"/>
      <c r="E99" s="28">
        <v>3.36</v>
      </c>
      <c r="F99" s="55">
        <f>INT($E99*F93)</f>
        <v>20160</v>
      </c>
      <c r="G99" s="55">
        <f t="shared" ref="G99:Q99" si="87">INT($E99*G93)</f>
        <v>21235</v>
      </c>
      <c r="H99" s="55">
        <f t="shared" si="87"/>
        <v>23328</v>
      </c>
      <c r="I99" s="55">
        <f t="shared" si="87"/>
        <v>27847</v>
      </c>
      <c r="J99" s="55">
        <f t="shared" si="87"/>
        <v>22898</v>
      </c>
      <c r="K99" s="55">
        <f t="shared" si="87"/>
        <v>16443</v>
      </c>
      <c r="L99" s="55">
        <f t="shared" si="87"/>
        <v>19498</v>
      </c>
      <c r="M99" s="55">
        <f t="shared" si="87"/>
        <v>20049</v>
      </c>
      <c r="N99" s="55">
        <f t="shared" si="87"/>
        <v>21369</v>
      </c>
      <c r="O99" s="55">
        <f t="shared" si="87"/>
        <v>22421</v>
      </c>
      <c r="P99" s="55">
        <f t="shared" si="87"/>
        <v>32743</v>
      </c>
      <c r="Q99" s="55">
        <f t="shared" si="87"/>
        <v>26802</v>
      </c>
      <c r="R99" s="49">
        <f t="shared" si="83"/>
        <v>274793</v>
      </c>
    </row>
    <row r="100" spans="1:20" s="13" customFormat="1" ht="13.5" customHeight="1" x14ac:dyDescent="0.15">
      <c r="A100" s="111"/>
      <c r="B100" s="114"/>
      <c r="C100" s="85" t="s">
        <v>12</v>
      </c>
      <c r="D100" s="86"/>
      <c r="E100" s="87"/>
      <c r="F100" s="56">
        <f>INT(SUM(F94:F99))</f>
        <v>780</v>
      </c>
      <c r="G100" s="56">
        <f>INT(SUM(G94:G99))</f>
        <v>821</v>
      </c>
      <c r="H100" s="56">
        <f t="shared" ref="H100:P100" si="88">INT(SUM(H94:H99))</f>
        <v>902</v>
      </c>
      <c r="I100" s="56">
        <f t="shared" si="88"/>
        <v>1076</v>
      </c>
      <c r="J100" s="56">
        <f t="shared" si="88"/>
        <v>885</v>
      </c>
      <c r="K100" s="56">
        <f t="shared" si="88"/>
        <v>635</v>
      </c>
      <c r="L100" s="56">
        <f t="shared" si="88"/>
        <v>754</v>
      </c>
      <c r="M100" s="56">
        <f t="shared" si="88"/>
        <v>775</v>
      </c>
      <c r="N100" s="56">
        <f t="shared" si="88"/>
        <v>826</v>
      </c>
      <c r="O100" s="56">
        <f t="shared" si="88"/>
        <v>867</v>
      </c>
      <c r="P100" s="56">
        <f t="shared" si="88"/>
        <v>1266</v>
      </c>
      <c r="Q100" s="56">
        <f>INT(SUM(Q94:Q99))</f>
        <v>1036</v>
      </c>
      <c r="R100" s="56">
        <f>SUM(F100:Q100)</f>
        <v>10623</v>
      </c>
      <c r="T100" s="69">
        <f t="shared" ref="T100" si="89">R100</f>
        <v>10623</v>
      </c>
    </row>
    <row r="101" spans="1:20" s="13" customFormat="1" ht="13.5" customHeight="1" x14ac:dyDescent="0.15">
      <c r="A101" s="70">
        <v>48</v>
      </c>
      <c r="B101" s="112" t="s">
        <v>99</v>
      </c>
      <c r="C101" s="76" t="s">
        <v>6</v>
      </c>
      <c r="D101" s="77"/>
      <c r="E101" s="78"/>
      <c r="F101" s="47">
        <v>69</v>
      </c>
      <c r="G101" s="47">
        <v>69</v>
      </c>
      <c r="H101" s="47">
        <v>69</v>
      </c>
      <c r="I101" s="47">
        <v>69</v>
      </c>
      <c r="J101" s="47">
        <v>69</v>
      </c>
      <c r="K101" s="47">
        <v>66</v>
      </c>
      <c r="L101" s="47">
        <v>69</v>
      </c>
      <c r="M101" s="47">
        <v>69</v>
      </c>
      <c r="N101" s="47">
        <v>69</v>
      </c>
      <c r="O101" s="47">
        <v>69</v>
      </c>
      <c r="P101" s="47">
        <v>69</v>
      </c>
      <c r="Q101" s="47">
        <v>69</v>
      </c>
      <c r="R101" s="48" t="s">
        <v>7</v>
      </c>
    </row>
    <row r="102" spans="1:20" s="13" customFormat="1" ht="14.25" customHeight="1" thickBot="1" x14ac:dyDescent="0.2">
      <c r="A102" s="110"/>
      <c r="B102" s="113"/>
      <c r="C102" s="23" t="s">
        <v>22</v>
      </c>
      <c r="D102" s="79" t="s">
        <v>9</v>
      </c>
      <c r="E102" s="79"/>
      <c r="F102" s="68">
        <v>8316</v>
      </c>
      <c r="G102" s="68">
        <v>7408</v>
      </c>
      <c r="H102" s="68">
        <v>8879</v>
      </c>
      <c r="I102" s="68">
        <v>12890</v>
      </c>
      <c r="J102" s="68">
        <v>10610</v>
      </c>
      <c r="K102" s="68">
        <v>6830</v>
      </c>
      <c r="L102" s="68">
        <v>9249</v>
      </c>
      <c r="M102" s="68">
        <v>9908</v>
      </c>
      <c r="N102" s="68">
        <v>9333</v>
      </c>
      <c r="O102" s="68">
        <v>9187</v>
      </c>
      <c r="P102" s="68">
        <v>11453</v>
      </c>
      <c r="Q102" s="68">
        <v>9174</v>
      </c>
      <c r="R102" s="49">
        <f>SUM(F102:Q102)</f>
        <v>113237</v>
      </c>
    </row>
    <row r="103" spans="1:20" s="13" customFormat="1" ht="13.5" customHeight="1" thickBot="1" x14ac:dyDescent="0.2">
      <c r="A103" s="110"/>
      <c r="B103" s="113"/>
      <c r="C103" s="80" t="s">
        <v>8</v>
      </c>
      <c r="D103" s="24" t="s">
        <v>9</v>
      </c>
      <c r="E103" s="25"/>
      <c r="F103" s="50">
        <f>$E103*F101*(185-100)/100</f>
        <v>0</v>
      </c>
      <c r="G103" s="50">
        <f t="shared" ref="G103:Q103" si="90">$E103*G101*(185-100)/100</f>
        <v>0</v>
      </c>
      <c r="H103" s="50">
        <f t="shared" si="90"/>
        <v>0</v>
      </c>
      <c r="I103" s="50">
        <f t="shared" si="90"/>
        <v>0</v>
      </c>
      <c r="J103" s="50">
        <f t="shared" si="90"/>
        <v>0</v>
      </c>
      <c r="K103" s="50">
        <f t="shared" si="90"/>
        <v>0</v>
      </c>
      <c r="L103" s="50">
        <f t="shared" si="90"/>
        <v>0</v>
      </c>
      <c r="M103" s="50">
        <f t="shared" si="90"/>
        <v>0</v>
      </c>
      <c r="N103" s="50">
        <f t="shared" si="90"/>
        <v>0</v>
      </c>
      <c r="O103" s="50">
        <f t="shared" si="90"/>
        <v>0</v>
      </c>
      <c r="P103" s="50">
        <f t="shared" si="90"/>
        <v>0</v>
      </c>
      <c r="Q103" s="50">
        <f t="shared" si="90"/>
        <v>0</v>
      </c>
      <c r="R103" s="51">
        <f>SUM(F103:Q103)</f>
        <v>0</v>
      </c>
    </row>
    <row r="104" spans="1:20" s="13" customFormat="1" ht="13.5" customHeight="1" thickBot="1" x14ac:dyDescent="0.2">
      <c r="A104" s="110"/>
      <c r="B104" s="113"/>
      <c r="C104" s="80"/>
      <c r="D104" s="26" t="s">
        <v>10</v>
      </c>
      <c r="E104" s="25"/>
      <c r="F104" s="50">
        <f>$E104*F101</f>
        <v>0</v>
      </c>
      <c r="G104" s="50">
        <f t="shared" ref="G104:Q105" si="91">$E104*G101</f>
        <v>0</v>
      </c>
      <c r="H104" s="50">
        <f t="shared" si="91"/>
        <v>0</v>
      </c>
      <c r="I104" s="50">
        <f t="shared" si="91"/>
        <v>0</v>
      </c>
      <c r="J104" s="50">
        <f t="shared" si="91"/>
        <v>0</v>
      </c>
      <c r="K104" s="50">
        <f t="shared" si="91"/>
        <v>0</v>
      </c>
      <c r="L104" s="50">
        <f t="shared" si="91"/>
        <v>0</v>
      </c>
      <c r="M104" s="50">
        <f t="shared" si="91"/>
        <v>0</v>
      </c>
      <c r="N104" s="50">
        <f t="shared" si="91"/>
        <v>0</v>
      </c>
      <c r="O104" s="50">
        <f t="shared" si="91"/>
        <v>0</v>
      </c>
      <c r="P104" s="50">
        <f t="shared" si="91"/>
        <v>0</v>
      </c>
      <c r="Q104" s="50">
        <f t="shared" si="91"/>
        <v>0</v>
      </c>
      <c r="R104" s="51">
        <f t="shared" ref="R104:R108" si="92">SUM(F104:Q104)</f>
        <v>0</v>
      </c>
    </row>
    <row r="105" spans="1:20" s="13" customFormat="1" ht="13.5" customHeight="1" thickBot="1" x14ac:dyDescent="0.2">
      <c r="A105" s="110"/>
      <c r="B105" s="113"/>
      <c r="C105" s="80" t="s">
        <v>11</v>
      </c>
      <c r="D105" s="26" t="s">
        <v>20</v>
      </c>
      <c r="E105" s="25"/>
      <c r="F105" s="67" t="s">
        <v>37</v>
      </c>
      <c r="G105" s="67" t="s">
        <v>37</v>
      </c>
      <c r="H105" s="67" t="s">
        <v>37</v>
      </c>
      <c r="I105" s="52">
        <f>$E105*I102</f>
        <v>0</v>
      </c>
      <c r="J105" s="52">
        <f t="shared" si="91"/>
        <v>0</v>
      </c>
      <c r="K105" s="52">
        <f t="shared" si="91"/>
        <v>0</v>
      </c>
      <c r="L105" s="67" t="s">
        <v>37</v>
      </c>
      <c r="M105" s="67" t="s">
        <v>37</v>
      </c>
      <c r="N105" s="67" t="s">
        <v>37</v>
      </c>
      <c r="O105" s="67" t="s">
        <v>37</v>
      </c>
      <c r="P105" s="67" t="s">
        <v>37</v>
      </c>
      <c r="Q105" s="67" t="s">
        <v>37</v>
      </c>
      <c r="R105" s="51">
        <f t="shared" si="92"/>
        <v>0</v>
      </c>
    </row>
    <row r="106" spans="1:20" s="13" customFormat="1" ht="13.5" customHeight="1" thickBot="1" x14ac:dyDescent="0.2">
      <c r="A106" s="110"/>
      <c r="B106" s="113"/>
      <c r="C106" s="80"/>
      <c r="D106" s="26" t="s">
        <v>21</v>
      </c>
      <c r="E106" s="25"/>
      <c r="F106" s="52">
        <f>$E106*F102</f>
        <v>0</v>
      </c>
      <c r="G106" s="52">
        <f t="shared" ref="G106:H106" si="93">$E106*G102</f>
        <v>0</v>
      </c>
      <c r="H106" s="52">
        <f t="shared" si="93"/>
        <v>0</v>
      </c>
      <c r="I106" s="67" t="s">
        <v>51</v>
      </c>
      <c r="J106" s="67" t="s">
        <v>51</v>
      </c>
      <c r="K106" s="67" t="s">
        <v>51</v>
      </c>
      <c r="L106" s="52">
        <f>$E106*L102</f>
        <v>0</v>
      </c>
      <c r="M106" s="52">
        <f t="shared" ref="M106:Q106" si="94">$E106*M102</f>
        <v>0</v>
      </c>
      <c r="N106" s="52">
        <f t="shared" si="94"/>
        <v>0</v>
      </c>
      <c r="O106" s="52">
        <f t="shared" si="94"/>
        <v>0</v>
      </c>
      <c r="P106" s="52">
        <f t="shared" si="94"/>
        <v>0</v>
      </c>
      <c r="Q106" s="52">
        <f t="shared" si="94"/>
        <v>0</v>
      </c>
      <c r="R106" s="51">
        <f t="shared" si="92"/>
        <v>0</v>
      </c>
    </row>
    <row r="107" spans="1:20" s="13" customFormat="1" ht="13.5" customHeight="1" x14ac:dyDescent="0.15">
      <c r="A107" s="110"/>
      <c r="B107" s="113"/>
      <c r="C107" s="81" t="s">
        <v>23</v>
      </c>
      <c r="D107" s="82"/>
      <c r="E107" s="27">
        <v>-3.23</v>
      </c>
      <c r="F107" s="53">
        <f>$E107*F102</f>
        <v>-26860.68</v>
      </c>
      <c r="G107" s="53">
        <f t="shared" ref="G107:Q107" si="95">$E107*G102</f>
        <v>-23927.84</v>
      </c>
      <c r="H107" s="53">
        <f t="shared" si="95"/>
        <v>-28679.17</v>
      </c>
      <c r="I107" s="53">
        <f t="shared" si="95"/>
        <v>-41634.699999999997</v>
      </c>
      <c r="J107" s="53">
        <f t="shared" si="95"/>
        <v>-34270.300000000003</v>
      </c>
      <c r="K107" s="53">
        <f t="shared" si="95"/>
        <v>-22060.9</v>
      </c>
      <c r="L107" s="53">
        <f t="shared" si="95"/>
        <v>-29874.27</v>
      </c>
      <c r="M107" s="53">
        <f t="shared" si="95"/>
        <v>-32002.84</v>
      </c>
      <c r="N107" s="53">
        <f t="shared" si="95"/>
        <v>-30145.59</v>
      </c>
      <c r="O107" s="53">
        <f t="shared" si="95"/>
        <v>-29674.01</v>
      </c>
      <c r="P107" s="53">
        <f t="shared" si="95"/>
        <v>-36993.19</v>
      </c>
      <c r="Q107" s="53">
        <f t="shared" si="95"/>
        <v>-29632.02</v>
      </c>
      <c r="R107" s="54">
        <f t="shared" si="92"/>
        <v>-365755.51</v>
      </c>
    </row>
    <row r="108" spans="1:20" s="13" customFormat="1" ht="13.5" customHeight="1" x14ac:dyDescent="0.15">
      <c r="A108" s="110"/>
      <c r="B108" s="113"/>
      <c r="C108" s="83" t="s">
        <v>32</v>
      </c>
      <c r="D108" s="84"/>
      <c r="E108" s="28">
        <v>3.36</v>
      </c>
      <c r="F108" s="55">
        <f>INT($E108*F102)</f>
        <v>27941</v>
      </c>
      <c r="G108" s="55">
        <f t="shared" ref="G108:Q108" si="96">INT($E108*G102)</f>
        <v>24890</v>
      </c>
      <c r="H108" s="55">
        <f t="shared" si="96"/>
        <v>29833</v>
      </c>
      <c r="I108" s="55">
        <f t="shared" si="96"/>
        <v>43310</v>
      </c>
      <c r="J108" s="55">
        <f t="shared" si="96"/>
        <v>35649</v>
      </c>
      <c r="K108" s="55">
        <f t="shared" si="96"/>
        <v>22948</v>
      </c>
      <c r="L108" s="55">
        <f t="shared" si="96"/>
        <v>31076</v>
      </c>
      <c r="M108" s="55">
        <f t="shared" si="96"/>
        <v>33290</v>
      </c>
      <c r="N108" s="55">
        <f t="shared" si="96"/>
        <v>31358</v>
      </c>
      <c r="O108" s="55">
        <f t="shared" si="96"/>
        <v>30868</v>
      </c>
      <c r="P108" s="55">
        <f t="shared" si="96"/>
        <v>38482</v>
      </c>
      <c r="Q108" s="55">
        <f t="shared" si="96"/>
        <v>30824</v>
      </c>
      <c r="R108" s="49">
        <f t="shared" si="92"/>
        <v>380469</v>
      </c>
    </row>
    <row r="109" spans="1:20" s="13" customFormat="1" ht="13.5" customHeight="1" x14ac:dyDescent="0.15">
      <c r="A109" s="111"/>
      <c r="B109" s="114"/>
      <c r="C109" s="85" t="s">
        <v>12</v>
      </c>
      <c r="D109" s="86"/>
      <c r="E109" s="87"/>
      <c r="F109" s="56">
        <f>INT(SUM(F103:F108))</f>
        <v>1080</v>
      </c>
      <c r="G109" s="56">
        <f>INT(SUM(G103:G108))</f>
        <v>962</v>
      </c>
      <c r="H109" s="56">
        <f t="shared" ref="H109:P109" si="97">INT(SUM(H103:H108))</f>
        <v>1153</v>
      </c>
      <c r="I109" s="56">
        <f t="shared" si="97"/>
        <v>1675</v>
      </c>
      <c r="J109" s="56">
        <f t="shared" si="97"/>
        <v>1378</v>
      </c>
      <c r="K109" s="56">
        <f t="shared" si="97"/>
        <v>887</v>
      </c>
      <c r="L109" s="56">
        <f t="shared" si="97"/>
        <v>1201</v>
      </c>
      <c r="M109" s="56">
        <f t="shared" si="97"/>
        <v>1287</v>
      </c>
      <c r="N109" s="56">
        <f t="shared" si="97"/>
        <v>1212</v>
      </c>
      <c r="O109" s="56">
        <f t="shared" si="97"/>
        <v>1193</v>
      </c>
      <c r="P109" s="56">
        <f t="shared" si="97"/>
        <v>1488</v>
      </c>
      <c r="Q109" s="56">
        <f>INT(SUM(Q103:Q108))</f>
        <v>1191</v>
      </c>
      <c r="R109" s="56">
        <f>SUM(F109:Q109)</f>
        <v>14707</v>
      </c>
      <c r="T109" s="69">
        <f t="shared" ref="T109" si="98">R109</f>
        <v>14707</v>
      </c>
    </row>
    <row r="110" spans="1:20" s="13" customFormat="1" ht="13.5" customHeight="1" x14ac:dyDescent="0.15">
      <c r="A110" s="70">
        <v>49</v>
      </c>
      <c r="B110" s="112" t="s">
        <v>100</v>
      </c>
      <c r="C110" s="76" t="s">
        <v>6</v>
      </c>
      <c r="D110" s="77"/>
      <c r="E110" s="78"/>
      <c r="F110" s="47">
        <v>70</v>
      </c>
      <c r="G110" s="47">
        <v>70</v>
      </c>
      <c r="H110" s="47">
        <v>70</v>
      </c>
      <c r="I110" s="47">
        <v>78</v>
      </c>
      <c r="J110" s="47">
        <v>79</v>
      </c>
      <c r="K110" s="47">
        <v>79</v>
      </c>
      <c r="L110" s="47">
        <v>70</v>
      </c>
      <c r="M110" s="47">
        <v>70</v>
      </c>
      <c r="N110" s="47">
        <v>70</v>
      </c>
      <c r="O110" s="47">
        <v>70</v>
      </c>
      <c r="P110" s="47">
        <v>70</v>
      </c>
      <c r="Q110" s="47">
        <v>70</v>
      </c>
      <c r="R110" s="48" t="s">
        <v>7</v>
      </c>
    </row>
    <row r="111" spans="1:20" s="13" customFormat="1" ht="14.25" customHeight="1" thickBot="1" x14ac:dyDescent="0.2">
      <c r="A111" s="110"/>
      <c r="B111" s="113"/>
      <c r="C111" s="23" t="s">
        <v>22</v>
      </c>
      <c r="D111" s="79" t="s">
        <v>9</v>
      </c>
      <c r="E111" s="79"/>
      <c r="F111" s="68">
        <v>8063</v>
      </c>
      <c r="G111" s="68">
        <v>6971</v>
      </c>
      <c r="H111" s="68">
        <v>8555</v>
      </c>
      <c r="I111" s="68">
        <v>13398</v>
      </c>
      <c r="J111" s="68">
        <v>9180</v>
      </c>
      <c r="K111" s="68">
        <v>6977</v>
      </c>
      <c r="L111" s="68">
        <v>8532</v>
      </c>
      <c r="M111" s="68">
        <v>8159</v>
      </c>
      <c r="N111" s="68">
        <v>7082</v>
      </c>
      <c r="O111" s="68">
        <v>7708</v>
      </c>
      <c r="P111" s="68">
        <v>10796</v>
      </c>
      <c r="Q111" s="68">
        <v>8650</v>
      </c>
      <c r="R111" s="49">
        <f>SUM(F111:Q111)</f>
        <v>104071</v>
      </c>
    </row>
    <row r="112" spans="1:20" s="13" customFormat="1" ht="13.5" customHeight="1" thickBot="1" x14ac:dyDescent="0.2">
      <c r="A112" s="110"/>
      <c r="B112" s="113"/>
      <c r="C112" s="80" t="s">
        <v>8</v>
      </c>
      <c r="D112" s="24" t="s">
        <v>9</v>
      </c>
      <c r="E112" s="25"/>
      <c r="F112" s="50">
        <f>$E112*F110*(185-100)/100</f>
        <v>0</v>
      </c>
      <c r="G112" s="50">
        <f t="shared" ref="G112:Q112" si="99">$E112*G110*(185-100)/100</f>
        <v>0</v>
      </c>
      <c r="H112" s="50">
        <f t="shared" si="99"/>
        <v>0</v>
      </c>
      <c r="I112" s="50">
        <f t="shared" si="99"/>
        <v>0</v>
      </c>
      <c r="J112" s="50">
        <f t="shared" si="99"/>
        <v>0</v>
      </c>
      <c r="K112" s="50">
        <f t="shared" si="99"/>
        <v>0</v>
      </c>
      <c r="L112" s="50">
        <f t="shared" si="99"/>
        <v>0</v>
      </c>
      <c r="M112" s="50">
        <f t="shared" si="99"/>
        <v>0</v>
      </c>
      <c r="N112" s="50">
        <f t="shared" si="99"/>
        <v>0</v>
      </c>
      <c r="O112" s="50">
        <f t="shared" si="99"/>
        <v>0</v>
      </c>
      <c r="P112" s="50">
        <f t="shared" si="99"/>
        <v>0</v>
      </c>
      <c r="Q112" s="50">
        <f t="shared" si="99"/>
        <v>0</v>
      </c>
      <c r="R112" s="51">
        <f>SUM(F112:Q112)</f>
        <v>0</v>
      </c>
    </row>
    <row r="113" spans="1:20" s="13" customFormat="1" ht="13.5" customHeight="1" thickBot="1" x14ac:dyDescent="0.2">
      <c r="A113" s="110"/>
      <c r="B113" s="113"/>
      <c r="C113" s="80"/>
      <c r="D113" s="26" t="s">
        <v>10</v>
      </c>
      <c r="E113" s="25"/>
      <c r="F113" s="50">
        <f>$E113*F110</f>
        <v>0</v>
      </c>
      <c r="G113" s="50">
        <f t="shared" ref="G113:Q114" si="100">$E113*G110</f>
        <v>0</v>
      </c>
      <c r="H113" s="50">
        <f t="shared" si="100"/>
        <v>0</v>
      </c>
      <c r="I113" s="50">
        <f t="shared" si="100"/>
        <v>0</v>
      </c>
      <c r="J113" s="50">
        <f t="shared" si="100"/>
        <v>0</v>
      </c>
      <c r="K113" s="50">
        <f t="shared" si="100"/>
        <v>0</v>
      </c>
      <c r="L113" s="50">
        <f t="shared" si="100"/>
        <v>0</v>
      </c>
      <c r="M113" s="50">
        <f t="shared" si="100"/>
        <v>0</v>
      </c>
      <c r="N113" s="50">
        <f t="shared" si="100"/>
        <v>0</v>
      </c>
      <c r="O113" s="50">
        <f t="shared" si="100"/>
        <v>0</v>
      </c>
      <c r="P113" s="50">
        <f t="shared" si="100"/>
        <v>0</v>
      </c>
      <c r="Q113" s="50">
        <f t="shared" si="100"/>
        <v>0</v>
      </c>
      <c r="R113" s="51">
        <f t="shared" ref="R113:R117" si="101">SUM(F113:Q113)</f>
        <v>0</v>
      </c>
    </row>
    <row r="114" spans="1:20" s="13" customFormat="1" ht="13.5" customHeight="1" thickBot="1" x14ac:dyDescent="0.2">
      <c r="A114" s="110"/>
      <c r="B114" s="113"/>
      <c r="C114" s="80" t="s">
        <v>11</v>
      </c>
      <c r="D114" s="26" t="s">
        <v>20</v>
      </c>
      <c r="E114" s="25"/>
      <c r="F114" s="67" t="s">
        <v>37</v>
      </c>
      <c r="G114" s="67" t="s">
        <v>37</v>
      </c>
      <c r="H114" s="67" t="s">
        <v>37</v>
      </c>
      <c r="I114" s="52">
        <f>$E114*I111</f>
        <v>0</v>
      </c>
      <c r="J114" s="52">
        <f t="shared" si="100"/>
        <v>0</v>
      </c>
      <c r="K114" s="52">
        <f t="shared" si="100"/>
        <v>0</v>
      </c>
      <c r="L114" s="67" t="s">
        <v>37</v>
      </c>
      <c r="M114" s="67" t="s">
        <v>37</v>
      </c>
      <c r="N114" s="67" t="s">
        <v>37</v>
      </c>
      <c r="O114" s="67" t="s">
        <v>37</v>
      </c>
      <c r="P114" s="67" t="s">
        <v>37</v>
      </c>
      <c r="Q114" s="67" t="s">
        <v>37</v>
      </c>
      <c r="R114" s="51">
        <f t="shared" si="101"/>
        <v>0</v>
      </c>
    </row>
    <row r="115" spans="1:20" s="13" customFormat="1" ht="13.5" customHeight="1" thickBot="1" x14ac:dyDescent="0.2">
      <c r="A115" s="110"/>
      <c r="B115" s="113"/>
      <c r="C115" s="80"/>
      <c r="D115" s="26" t="s">
        <v>21</v>
      </c>
      <c r="E115" s="25"/>
      <c r="F115" s="52">
        <f>$E115*F111</f>
        <v>0</v>
      </c>
      <c r="G115" s="52">
        <f t="shared" ref="G115:H115" si="102">$E115*G111</f>
        <v>0</v>
      </c>
      <c r="H115" s="52">
        <f t="shared" si="102"/>
        <v>0</v>
      </c>
      <c r="I115" s="67" t="s">
        <v>51</v>
      </c>
      <c r="J115" s="67" t="s">
        <v>51</v>
      </c>
      <c r="K115" s="67" t="s">
        <v>51</v>
      </c>
      <c r="L115" s="52">
        <f>$E115*L111</f>
        <v>0</v>
      </c>
      <c r="M115" s="52">
        <f t="shared" ref="M115:Q115" si="103">$E115*M111</f>
        <v>0</v>
      </c>
      <c r="N115" s="52">
        <f t="shared" si="103"/>
        <v>0</v>
      </c>
      <c r="O115" s="52">
        <f t="shared" si="103"/>
        <v>0</v>
      </c>
      <c r="P115" s="52">
        <f t="shared" si="103"/>
        <v>0</v>
      </c>
      <c r="Q115" s="52">
        <f t="shared" si="103"/>
        <v>0</v>
      </c>
      <c r="R115" s="51">
        <f t="shared" si="101"/>
        <v>0</v>
      </c>
    </row>
    <row r="116" spans="1:20" s="13" customFormat="1" ht="13.5" customHeight="1" x14ac:dyDescent="0.15">
      <c r="A116" s="110"/>
      <c r="B116" s="113"/>
      <c r="C116" s="81" t="s">
        <v>23</v>
      </c>
      <c r="D116" s="82"/>
      <c r="E116" s="27">
        <v>-3.23</v>
      </c>
      <c r="F116" s="53">
        <f>$E116*F111</f>
        <v>-26043.49</v>
      </c>
      <c r="G116" s="53">
        <f t="shared" ref="G116:Q116" si="104">$E116*G111</f>
        <v>-22516.329999999998</v>
      </c>
      <c r="H116" s="53">
        <f t="shared" si="104"/>
        <v>-27632.65</v>
      </c>
      <c r="I116" s="53">
        <f t="shared" si="104"/>
        <v>-43275.54</v>
      </c>
      <c r="J116" s="53">
        <f t="shared" si="104"/>
        <v>-29651.4</v>
      </c>
      <c r="K116" s="53">
        <f t="shared" si="104"/>
        <v>-22535.71</v>
      </c>
      <c r="L116" s="53">
        <f t="shared" si="104"/>
        <v>-27558.36</v>
      </c>
      <c r="M116" s="53">
        <f t="shared" si="104"/>
        <v>-26353.57</v>
      </c>
      <c r="N116" s="53">
        <f t="shared" si="104"/>
        <v>-22874.86</v>
      </c>
      <c r="O116" s="53">
        <f t="shared" si="104"/>
        <v>-24896.84</v>
      </c>
      <c r="P116" s="53">
        <f t="shared" si="104"/>
        <v>-34871.08</v>
      </c>
      <c r="Q116" s="53">
        <f t="shared" si="104"/>
        <v>-27939.5</v>
      </c>
      <c r="R116" s="54">
        <f t="shared" si="101"/>
        <v>-336149.33</v>
      </c>
    </row>
    <row r="117" spans="1:20" s="13" customFormat="1" ht="13.5" customHeight="1" x14ac:dyDescent="0.15">
      <c r="A117" s="110"/>
      <c r="B117" s="113"/>
      <c r="C117" s="83" t="s">
        <v>32</v>
      </c>
      <c r="D117" s="84"/>
      <c r="E117" s="28">
        <v>3.36</v>
      </c>
      <c r="F117" s="55">
        <f>INT($E117*F111)</f>
        <v>27091</v>
      </c>
      <c r="G117" s="55">
        <f t="shared" ref="G117:Q117" si="105">INT($E117*G111)</f>
        <v>23422</v>
      </c>
      <c r="H117" s="55">
        <f t="shared" si="105"/>
        <v>28744</v>
      </c>
      <c r="I117" s="55">
        <f t="shared" si="105"/>
        <v>45017</v>
      </c>
      <c r="J117" s="55">
        <f t="shared" si="105"/>
        <v>30844</v>
      </c>
      <c r="K117" s="55">
        <f t="shared" si="105"/>
        <v>23442</v>
      </c>
      <c r="L117" s="55">
        <f t="shared" si="105"/>
        <v>28667</v>
      </c>
      <c r="M117" s="55">
        <f t="shared" si="105"/>
        <v>27414</v>
      </c>
      <c r="N117" s="55">
        <f t="shared" si="105"/>
        <v>23795</v>
      </c>
      <c r="O117" s="55">
        <f t="shared" si="105"/>
        <v>25898</v>
      </c>
      <c r="P117" s="55">
        <f t="shared" si="105"/>
        <v>36274</v>
      </c>
      <c r="Q117" s="55">
        <f t="shared" si="105"/>
        <v>29064</v>
      </c>
      <c r="R117" s="49">
        <f t="shared" si="101"/>
        <v>349672</v>
      </c>
    </row>
    <row r="118" spans="1:20" s="13" customFormat="1" ht="13.5" customHeight="1" x14ac:dyDescent="0.15">
      <c r="A118" s="111"/>
      <c r="B118" s="114"/>
      <c r="C118" s="85" t="s">
        <v>12</v>
      </c>
      <c r="D118" s="86"/>
      <c r="E118" s="87"/>
      <c r="F118" s="56">
        <f>INT(SUM(F112:F117))</f>
        <v>1047</v>
      </c>
      <c r="G118" s="56">
        <f>INT(SUM(G112:G117))</f>
        <v>905</v>
      </c>
      <c r="H118" s="56">
        <f t="shared" ref="H118:P118" si="106">INT(SUM(H112:H117))</f>
        <v>1111</v>
      </c>
      <c r="I118" s="56">
        <f t="shared" si="106"/>
        <v>1741</v>
      </c>
      <c r="J118" s="56">
        <f t="shared" si="106"/>
        <v>1192</v>
      </c>
      <c r="K118" s="56">
        <f t="shared" si="106"/>
        <v>906</v>
      </c>
      <c r="L118" s="56">
        <f t="shared" si="106"/>
        <v>1108</v>
      </c>
      <c r="M118" s="56">
        <f t="shared" si="106"/>
        <v>1060</v>
      </c>
      <c r="N118" s="56">
        <f t="shared" si="106"/>
        <v>920</v>
      </c>
      <c r="O118" s="56">
        <f t="shared" si="106"/>
        <v>1001</v>
      </c>
      <c r="P118" s="56">
        <f t="shared" si="106"/>
        <v>1402</v>
      </c>
      <c r="Q118" s="56">
        <f>INT(SUM(Q112:Q117))</f>
        <v>1124</v>
      </c>
      <c r="R118" s="56">
        <f>SUM(F118:Q118)</f>
        <v>13517</v>
      </c>
      <c r="T118" s="69">
        <f t="shared" ref="T118" si="107">R118</f>
        <v>13517</v>
      </c>
    </row>
    <row r="119" spans="1:20" s="13" customFormat="1" ht="13.5" customHeight="1" x14ac:dyDescent="0.15">
      <c r="A119" s="70">
        <v>50</v>
      </c>
      <c r="B119" s="112" t="s">
        <v>101</v>
      </c>
      <c r="C119" s="76" t="s">
        <v>6</v>
      </c>
      <c r="D119" s="77"/>
      <c r="E119" s="78"/>
      <c r="F119" s="47">
        <v>76</v>
      </c>
      <c r="G119" s="47">
        <v>76</v>
      </c>
      <c r="H119" s="47">
        <v>76</v>
      </c>
      <c r="I119" s="47">
        <v>76</v>
      </c>
      <c r="J119" s="47">
        <v>76</v>
      </c>
      <c r="K119" s="47">
        <v>58</v>
      </c>
      <c r="L119" s="47">
        <v>76</v>
      </c>
      <c r="M119" s="47">
        <v>76</v>
      </c>
      <c r="N119" s="47">
        <v>76</v>
      </c>
      <c r="O119" s="47">
        <v>76</v>
      </c>
      <c r="P119" s="47">
        <v>76</v>
      </c>
      <c r="Q119" s="47">
        <v>76</v>
      </c>
      <c r="R119" s="48" t="s">
        <v>7</v>
      </c>
    </row>
    <row r="120" spans="1:20" s="13" customFormat="1" ht="14.25" customHeight="1" thickBot="1" x14ac:dyDescent="0.2">
      <c r="A120" s="110"/>
      <c r="B120" s="113"/>
      <c r="C120" s="23" t="s">
        <v>22</v>
      </c>
      <c r="D120" s="79" t="s">
        <v>9</v>
      </c>
      <c r="E120" s="79"/>
      <c r="F120" s="68">
        <v>7117</v>
      </c>
      <c r="G120" s="68">
        <v>6672</v>
      </c>
      <c r="H120" s="68">
        <v>7032</v>
      </c>
      <c r="I120" s="68">
        <v>9381</v>
      </c>
      <c r="J120" s="68">
        <v>10536</v>
      </c>
      <c r="K120" s="68">
        <v>7722</v>
      </c>
      <c r="L120" s="68">
        <v>9135</v>
      </c>
      <c r="M120" s="68">
        <v>7234</v>
      </c>
      <c r="N120" s="68">
        <v>7796</v>
      </c>
      <c r="O120" s="68">
        <v>8705</v>
      </c>
      <c r="P120" s="68">
        <v>10552</v>
      </c>
      <c r="Q120" s="68">
        <v>8536</v>
      </c>
      <c r="R120" s="49">
        <f>SUM(F120:Q120)</f>
        <v>100418</v>
      </c>
    </row>
    <row r="121" spans="1:20" s="13" customFormat="1" ht="13.5" customHeight="1" thickBot="1" x14ac:dyDescent="0.2">
      <c r="A121" s="110"/>
      <c r="B121" s="113"/>
      <c r="C121" s="80" t="s">
        <v>8</v>
      </c>
      <c r="D121" s="24" t="s">
        <v>9</v>
      </c>
      <c r="E121" s="25"/>
      <c r="F121" s="50">
        <f>$E121*F119*(185-100)/100</f>
        <v>0</v>
      </c>
      <c r="G121" s="50">
        <f t="shared" ref="G121:Q121" si="108">$E121*G119*(185-100)/100</f>
        <v>0</v>
      </c>
      <c r="H121" s="50">
        <f t="shared" si="108"/>
        <v>0</v>
      </c>
      <c r="I121" s="50">
        <f t="shared" si="108"/>
        <v>0</v>
      </c>
      <c r="J121" s="50">
        <f t="shared" si="108"/>
        <v>0</v>
      </c>
      <c r="K121" s="50">
        <f t="shared" si="108"/>
        <v>0</v>
      </c>
      <c r="L121" s="50">
        <f t="shared" si="108"/>
        <v>0</v>
      </c>
      <c r="M121" s="50">
        <f t="shared" si="108"/>
        <v>0</v>
      </c>
      <c r="N121" s="50">
        <f t="shared" si="108"/>
        <v>0</v>
      </c>
      <c r="O121" s="50">
        <f t="shared" si="108"/>
        <v>0</v>
      </c>
      <c r="P121" s="50">
        <f t="shared" si="108"/>
        <v>0</v>
      </c>
      <c r="Q121" s="50">
        <f t="shared" si="108"/>
        <v>0</v>
      </c>
      <c r="R121" s="51">
        <f>SUM(F121:Q121)</f>
        <v>0</v>
      </c>
    </row>
    <row r="122" spans="1:20" s="13" customFormat="1" ht="13.5" customHeight="1" thickBot="1" x14ac:dyDescent="0.2">
      <c r="A122" s="110"/>
      <c r="B122" s="113"/>
      <c r="C122" s="80"/>
      <c r="D122" s="26" t="s">
        <v>10</v>
      </c>
      <c r="E122" s="25"/>
      <c r="F122" s="50">
        <f>$E122*F119</f>
        <v>0</v>
      </c>
      <c r="G122" s="50">
        <f t="shared" ref="G122:Q123" si="109">$E122*G119</f>
        <v>0</v>
      </c>
      <c r="H122" s="50">
        <f t="shared" si="109"/>
        <v>0</v>
      </c>
      <c r="I122" s="50">
        <f t="shared" si="109"/>
        <v>0</v>
      </c>
      <c r="J122" s="50">
        <f t="shared" si="109"/>
        <v>0</v>
      </c>
      <c r="K122" s="50">
        <f t="shared" si="109"/>
        <v>0</v>
      </c>
      <c r="L122" s="50">
        <f t="shared" si="109"/>
        <v>0</v>
      </c>
      <c r="M122" s="50">
        <f t="shared" si="109"/>
        <v>0</v>
      </c>
      <c r="N122" s="50">
        <f t="shared" si="109"/>
        <v>0</v>
      </c>
      <c r="O122" s="50">
        <f t="shared" si="109"/>
        <v>0</v>
      </c>
      <c r="P122" s="50">
        <f t="shared" si="109"/>
        <v>0</v>
      </c>
      <c r="Q122" s="50">
        <f t="shared" si="109"/>
        <v>0</v>
      </c>
      <c r="R122" s="51">
        <f t="shared" ref="R122:R126" si="110">SUM(F122:Q122)</f>
        <v>0</v>
      </c>
    </row>
    <row r="123" spans="1:20" s="13" customFormat="1" ht="13.5" customHeight="1" thickBot="1" x14ac:dyDescent="0.2">
      <c r="A123" s="110"/>
      <c r="B123" s="113"/>
      <c r="C123" s="80" t="s">
        <v>11</v>
      </c>
      <c r="D123" s="26" t="s">
        <v>20</v>
      </c>
      <c r="E123" s="25"/>
      <c r="F123" s="67" t="s">
        <v>37</v>
      </c>
      <c r="G123" s="67" t="s">
        <v>37</v>
      </c>
      <c r="H123" s="67" t="s">
        <v>37</v>
      </c>
      <c r="I123" s="52">
        <f>$E123*I120</f>
        <v>0</v>
      </c>
      <c r="J123" s="52">
        <f t="shared" si="109"/>
        <v>0</v>
      </c>
      <c r="K123" s="52">
        <f t="shared" si="109"/>
        <v>0</v>
      </c>
      <c r="L123" s="67" t="s">
        <v>37</v>
      </c>
      <c r="M123" s="67" t="s">
        <v>37</v>
      </c>
      <c r="N123" s="67" t="s">
        <v>37</v>
      </c>
      <c r="O123" s="67" t="s">
        <v>37</v>
      </c>
      <c r="P123" s="67" t="s">
        <v>37</v>
      </c>
      <c r="Q123" s="67" t="s">
        <v>37</v>
      </c>
      <c r="R123" s="51">
        <f t="shared" si="110"/>
        <v>0</v>
      </c>
    </row>
    <row r="124" spans="1:20" s="13" customFormat="1" ht="13.5" customHeight="1" thickBot="1" x14ac:dyDescent="0.2">
      <c r="A124" s="110"/>
      <c r="B124" s="113"/>
      <c r="C124" s="80"/>
      <c r="D124" s="26" t="s">
        <v>21</v>
      </c>
      <c r="E124" s="25"/>
      <c r="F124" s="52">
        <f>$E124*F120</f>
        <v>0</v>
      </c>
      <c r="G124" s="52">
        <f t="shared" ref="G124:H124" si="111">$E124*G120</f>
        <v>0</v>
      </c>
      <c r="H124" s="52">
        <f t="shared" si="111"/>
        <v>0</v>
      </c>
      <c r="I124" s="67" t="s">
        <v>51</v>
      </c>
      <c r="J124" s="67" t="s">
        <v>51</v>
      </c>
      <c r="K124" s="67" t="s">
        <v>51</v>
      </c>
      <c r="L124" s="52">
        <f>$E124*L120</f>
        <v>0</v>
      </c>
      <c r="M124" s="52">
        <f t="shared" ref="M124:Q124" si="112">$E124*M120</f>
        <v>0</v>
      </c>
      <c r="N124" s="52">
        <f t="shared" si="112"/>
        <v>0</v>
      </c>
      <c r="O124" s="52">
        <f t="shared" si="112"/>
        <v>0</v>
      </c>
      <c r="P124" s="52">
        <f t="shared" si="112"/>
        <v>0</v>
      </c>
      <c r="Q124" s="52">
        <f t="shared" si="112"/>
        <v>0</v>
      </c>
      <c r="R124" s="51">
        <f t="shared" si="110"/>
        <v>0</v>
      </c>
    </row>
    <row r="125" spans="1:20" s="13" customFormat="1" ht="13.5" customHeight="1" x14ac:dyDescent="0.15">
      <c r="A125" s="110"/>
      <c r="B125" s="113"/>
      <c r="C125" s="81" t="s">
        <v>23</v>
      </c>
      <c r="D125" s="82"/>
      <c r="E125" s="27">
        <v>-3.23</v>
      </c>
      <c r="F125" s="53">
        <f>$E125*F120</f>
        <v>-22987.91</v>
      </c>
      <c r="G125" s="53">
        <f t="shared" ref="G125:Q125" si="113">$E125*G120</f>
        <v>-21550.560000000001</v>
      </c>
      <c r="H125" s="53">
        <f t="shared" si="113"/>
        <v>-22713.360000000001</v>
      </c>
      <c r="I125" s="53">
        <f t="shared" si="113"/>
        <v>-30300.63</v>
      </c>
      <c r="J125" s="53">
        <f t="shared" si="113"/>
        <v>-34031.279999999999</v>
      </c>
      <c r="K125" s="53">
        <f t="shared" si="113"/>
        <v>-24942.06</v>
      </c>
      <c r="L125" s="53">
        <f t="shared" si="113"/>
        <v>-29506.05</v>
      </c>
      <c r="M125" s="53">
        <f t="shared" si="113"/>
        <v>-23365.82</v>
      </c>
      <c r="N125" s="53">
        <f t="shared" si="113"/>
        <v>-25181.079999999998</v>
      </c>
      <c r="O125" s="53">
        <f t="shared" si="113"/>
        <v>-28117.15</v>
      </c>
      <c r="P125" s="53">
        <f t="shared" si="113"/>
        <v>-34082.959999999999</v>
      </c>
      <c r="Q125" s="53">
        <f t="shared" si="113"/>
        <v>-27571.279999999999</v>
      </c>
      <c r="R125" s="54">
        <f t="shared" si="110"/>
        <v>-324350.14</v>
      </c>
    </row>
    <row r="126" spans="1:20" s="13" customFormat="1" ht="13.5" customHeight="1" x14ac:dyDescent="0.15">
      <c r="A126" s="110"/>
      <c r="B126" s="113"/>
      <c r="C126" s="83" t="s">
        <v>32</v>
      </c>
      <c r="D126" s="84"/>
      <c r="E126" s="28">
        <v>3.36</v>
      </c>
      <c r="F126" s="55">
        <f>INT($E126*F120)</f>
        <v>23913</v>
      </c>
      <c r="G126" s="55">
        <f t="shared" ref="G126:Q126" si="114">INT($E126*G120)</f>
        <v>22417</v>
      </c>
      <c r="H126" s="55">
        <f t="shared" si="114"/>
        <v>23627</v>
      </c>
      <c r="I126" s="55">
        <f t="shared" si="114"/>
        <v>31520</v>
      </c>
      <c r="J126" s="55">
        <f t="shared" si="114"/>
        <v>35400</v>
      </c>
      <c r="K126" s="55">
        <f t="shared" si="114"/>
        <v>25945</v>
      </c>
      <c r="L126" s="55">
        <f t="shared" si="114"/>
        <v>30693</v>
      </c>
      <c r="M126" s="55">
        <f t="shared" si="114"/>
        <v>24306</v>
      </c>
      <c r="N126" s="55">
        <f t="shared" si="114"/>
        <v>26194</v>
      </c>
      <c r="O126" s="55">
        <f t="shared" si="114"/>
        <v>29248</v>
      </c>
      <c r="P126" s="55">
        <f t="shared" si="114"/>
        <v>35454</v>
      </c>
      <c r="Q126" s="55">
        <f t="shared" si="114"/>
        <v>28680</v>
      </c>
      <c r="R126" s="49">
        <f t="shared" si="110"/>
        <v>337397</v>
      </c>
    </row>
    <row r="127" spans="1:20" s="13" customFormat="1" ht="13.5" customHeight="1" x14ac:dyDescent="0.15">
      <c r="A127" s="111"/>
      <c r="B127" s="114"/>
      <c r="C127" s="85" t="s">
        <v>12</v>
      </c>
      <c r="D127" s="86"/>
      <c r="E127" s="87"/>
      <c r="F127" s="56">
        <f>INT(SUM(F121:F126))</f>
        <v>925</v>
      </c>
      <c r="G127" s="56">
        <f>INT(SUM(G121:G126))</f>
        <v>866</v>
      </c>
      <c r="H127" s="56">
        <f t="shared" ref="H127:P127" si="115">INT(SUM(H121:H126))</f>
        <v>913</v>
      </c>
      <c r="I127" s="56">
        <f t="shared" si="115"/>
        <v>1219</v>
      </c>
      <c r="J127" s="56">
        <f t="shared" si="115"/>
        <v>1368</v>
      </c>
      <c r="K127" s="56">
        <f t="shared" si="115"/>
        <v>1002</v>
      </c>
      <c r="L127" s="56">
        <f t="shared" si="115"/>
        <v>1186</v>
      </c>
      <c r="M127" s="56">
        <f t="shared" si="115"/>
        <v>940</v>
      </c>
      <c r="N127" s="56">
        <f t="shared" si="115"/>
        <v>1012</v>
      </c>
      <c r="O127" s="56">
        <f t="shared" si="115"/>
        <v>1130</v>
      </c>
      <c r="P127" s="56">
        <f t="shared" si="115"/>
        <v>1371</v>
      </c>
      <c r="Q127" s="56">
        <f>INT(SUM(Q121:Q126))</f>
        <v>1108</v>
      </c>
      <c r="R127" s="56">
        <f>SUM(F127:Q127)</f>
        <v>13040</v>
      </c>
      <c r="T127" s="69">
        <f t="shared" ref="T127" si="116">R127</f>
        <v>13040</v>
      </c>
    </row>
    <row r="128" spans="1:20" s="13" customFormat="1" ht="13.5" customHeight="1" x14ac:dyDescent="0.15">
      <c r="A128" s="70">
        <v>51</v>
      </c>
      <c r="B128" s="112" t="s">
        <v>102</v>
      </c>
      <c r="C128" s="76" t="s">
        <v>6</v>
      </c>
      <c r="D128" s="77"/>
      <c r="E128" s="78"/>
      <c r="F128" s="47">
        <v>35</v>
      </c>
      <c r="G128" s="47">
        <v>35</v>
      </c>
      <c r="H128" s="47">
        <v>35</v>
      </c>
      <c r="I128" s="47">
        <v>35</v>
      </c>
      <c r="J128" s="47">
        <v>39</v>
      </c>
      <c r="K128" s="47">
        <v>39</v>
      </c>
      <c r="L128" s="47">
        <v>30</v>
      </c>
      <c r="M128" s="47">
        <v>30</v>
      </c>
      <c r="N128" s="47">
        <v>30</v>
      </c>
      <c r="O128" s="47">
        <v>30</v>
      </c>
      <c r="P128" s="47">
        <v>35</v>
      </c>
      <c r="Q128" s="47">
        <v>35</v>
      </c>
      <c r="R128" s="48" t="s">
        <v>7</v>
      </c>
    </row>
    <row r="129" spans="1:20" s="13" customFormat="1" ht="14.25" customHeight="1" thickBot="1" x14ac:dyDescent="0.2">
      <c r="A129" s="110"/>
      <c r="B129" s="113"/>
      <c r="C129" s="23" t="s">
        <v>22</v>
      </c>
      <c r="D129" s="79" t="s">
        <v>9</v>
      </c>
      <c r="E129" s="79"/>
      <c r="F129" s="68">
        <v>5323</v>
      </c>
      <c r="G129" s="68">
        <v>4764</v>
      </c>
      <c r="H129" s="68">
        <v>4636</v>
      </c>
      <c r="I129" s="68">
        <v>5518</v>
      </c>
      <c r="J129" s="68">
        <v>7130</v>
      </c>
      <c r="K129" s="68">
        <v>4463</v>
      </c>
      <c r="L129" s="68">
        <v>5204</v>
      </c>
      <c r="M129" s="68">
        <v>4387</v>
      </c>
      <c r="N129" s="68">
        <v>4588</v>
      </c>
      <c r="O129" s="68">
        <v>5424</v>
      </c>
      <c r="P129" s="68">
        <v>6149</v>
      </c>
      <c r="Q129" s="68">
        <v>5625</v>
      </c>
      <c r="R129" s="49">
        <f>SUM(F129:Q129)</f>
        <v>63211</v>
      </c>
    </row>
    <row r="130" spans="1:20" s="13" customFormat="1" ht="13.5" customHeight="1" thickBot="1" x14ac:dyDescent="0.2">
      <c r="A130" s="110"/>
      <c r="B130" s="113"/>
      <c r="C130" s="80" t="s">
        <v>8</v>
      </c>
      <c r="D130" s="24" t="s">
        <v>9</v>
      </c>
      <c r="E130" s="25"/>
      <c r="F130" s="50">
        <f>$E130*F128*(185-100)/100</f>
        <v>0</v>
      </c>
      <c r="G130" s="50">
        <f t="shared" ref="G130:Q130" si="117">$E130*G128*(185-100)/100</f>
        <v>0</v>
      </c>
      <c r="H130" s="50">
        <f t="shared" si="117"/>
        <v>0</v>
      </c>
      <c r="I130" s="50">
        <f t="shared" si="117"/>
        <v>0</v>
      </c>
      <c r="J130" s="50">
        <f t="shared" si="117"/>
        <v>0</v>
      </c>
      <c r="K130" s="50">
        <f t="shared" si="117"/>
        <v>0</v>
      </c>
      <c r="L130" s="50">
        <f t="shared" si="117"/>
        <v>0</v>
      </c>
      <c r="M130" s="50">
        <f t="shared" si="117"/>
        <v>0</v>
      </c>
      <c r="N130" s="50">
        <f t="shared" si="117"/>
        <v>0</v>
      </c>
      <c r="O130" s="50">
        <f t="shared" si="117"/>
        <v>0</v>
      </c>
      <c r="P130" s="50">
        <f t="shared" si="117"/>
        <v>0</v>
      </c>
      <c r="Q130" s="50">
        <f t="shared" si="117"/>
        <v>0</v>
      </c>
      <c r="R130" s="51">
        <f>SUM(F130:Q130)</f>
        <v>0</v>
      </c>
    </row>
    <row r="131" spans="1:20" s="13" customFormat="1" ht="13.5" customHeight="1" thickBot="1" x14ac:dyDescent="0.2">
      <c r="A131" s="110"/>
      <c r="B131" s="113"/>
      <c r="C131" s="80"/>
      <c r="D131" s="26" t="s">
        <v>10</v>
      </c>
      <c r="E131" s="25"/>
      <c r="F131" s="50">
        <f>$E131*F128</f>
        <v>0</v>
      </c>
      <c r="G131" s="50">
        <f t="shared" ref="G131:Q132" si="118">$E131*G128</f>
        <v>0</v>
      </c>
      <c r="H131" s="50">
        <f t="shared" si="118"/>
        <v>0</v>
      </c>
      <c r="I131" s="50">
        <f t="shared" si="118"/>
        <v>0</v>
      </c>
      <c r="J131" s="50">
        <f t="shared" si="118"/>
        <v>0</v>
      </c>
      <c r="K131" s="50">
        <f t="shared" si="118"/>
        <v>0</v>
      </c>
      <c r="L131" s="50">
        <f t="shared" si="118"/>
        <v>0</v>
      </c>
      <c r="M131" s="50">
        <f t="shared" si="118"/>
        <v>0</v>
      </c>
      <c r="N131" s="50">
        <f t="shared" si="118"/>
        <v>0</v>
      </c>
      <c r="O131" s="50">
        <f t="shared" si="118"/>
        <v>0</v>
      </c>
      <c r="P131" s="50">
        <f t="shared" si="118"/>
        <v>0</v>
      </c>
      <c r="Q131" s="50">
        <f t="shared" si="118"/>
        <v>0</v>
      </c>
      <c r="R131" s="51">
        <f t="shared" ref="R131:R135" si="119">SUM(F131:Q131)</f>
        <v>0</v>
      </c>
    </row>
    <row r="132" spans="1:20" s="13" customFormat="1" ht="13.5" customHeight="1" thickBot="1" x14ac:dyDescent="0.2">
      <c r="A132" s="110"/>
      <c r="B132" s="113"/>
      <c r="C132" s="80" t="s">
        <v>11</v>
      </c>
      <c r="D132" s="26" t="s">
        <v>20</v>
      </c>
      <c r="E132" s="25"/>
      <c r="F132" s="67" t="s">
        <v>37</v>
      </c>
      <c r="G132" s="67" t="s">
        <v>37</v>
      </c>
      <c r="H132" s="67" t="s">
        <v>37</v>
      </c>
      <c r="I132" s="52">
        <f>$E132*I129</f>
        <v>0</v>
      </c>
      <c r="J132" s="52">
        <f t="shared" si="118"/>
        <v>0</v>
      </c>
      <c r="K132" s="52">
        <f t="shared" si="118"/>
        <v>0</v>
      </c>
      <c r="L132" s="67" t="s">
        <v>37</v>
      </c>
      <c r="M132" s="67" t="s">
        <v>37</v>
      </c>
      <c r="N132" s="67" t="s">
        <v>37</v>
      </c>
      <c r="O132" s="67" t="s">
        <v>37</v>
      </c>
      <c r="P132" s="67" t="s">
        <v>37</v>
      </c>
      <c r="Q132" s="67" t="s">
        <v>37</v>
      </c>
      <c r="R132" s="51">
        <f t="shared" si="119"/>
        <v>0</v>
      </c>
    </row>
    <row r="133" spans="1:20" s="13" customFormat="1" ht="13.5" customHeight="1" thickBot="1" x14ac:dyDescent="0.2">
      <c r="A133" s="110"/>
      <c r="B133" s="113"/>
      <c r="C133" s="80"/>
      <c r="D133" s="26" t="s">
        <v>21</v>
      </c>
      <c r="E133" s="25"/>
      <c r="F133" s="52">
        <f>$E133*F129</f>
        <v>0</v>
      </c>
      <c r="G133" s="52">
        <f t="shared" ref="G133:H133" si="120">$E133*G129</f>
        <v>0</v>
      </c>
      <c r="H133" s="52">
        <f t="shared" si="120"/>
        <v>0</v>
      </c>
      <c r="I133" s="67" t="s">
        <v>51</v>
      </c>
      <c r="J133" s="67" t="s">
        <v>51</v>
      </c>
      <c r="K133" s="67" t="s">
        <v>51</v>
      </c>
      <c r="L133" s="52">
        <f>$E133*L129</f>
        <v>0</v>
      </c>
      <c r="M133" s="52">
        <f t="shared" ref="M133:Q133" si="121">$E133*M129</f>
        <v>0</v>
      </c>
      <c r="N133" s="52">
        <f t="shared" si="121"/>
        <v>0</v>
      </c>
      <c r="O133" s="52">
        <f t="shared" si="121"/>
        <v>0</v>
      </c>
      <c r="P133" s="52">
        <f t="shared" si="121"/>
        <v>0</v>
      </c>
      <c r="Q133" s="52">
        <f t="shared" si="121"/>
        <v>0</v>
      </c>
      <c r="R133" s="51">
        <f t="shared" si="119"/>
        <v>0</v>
      </c>
    </row>
    <row r="134" spans="1:20" s="13" customFormat="1" ht="13.5" customHeight="1" x14ac:dyDescent="0.15">
      <c r="A134" s="110"/>
      <c r="B134" s="113"/>
      <c r="C134" s="81" t="s">
        <v>23</v>
      </c>
      <c r="D134" s="82"/>
      <c r="E134" s="27">
        <v>-3.23</v>
      </c>
      <c r="F134" s="53">
        <f>$E134*F129</f>
        <v>-17193.29</v>
      </c>
      <c r="G134" s="53">
        <f t="shared" ref="G134:Q134" si="122">$E134*G129</f>
        <v>-15387.72</v>
      </c>
      <c r="H134" s="53">
        <f t="shared" si="122"/>
        <v>-14974.28</v>
      </c>
      <c r="I134" s="53">
        <f t="shared" si="122"/>
        <v>-17823.14</v>
      </c>
      <c r="J134" s="53">
        <f t="shared" si="122"/>
        <v>-23029.9</v>
      </c>
      <c r="K134" s="53">
        <f t="shared" si="122"/>
        <v>-14415.49</v>
      </c>
      <c r="L134" s="53">
        <f t="shared" si="122"/>
        <v>-16808.919999999998</v>
      </c>
      <c r="M134" s="53">
        <f t="shared" si="122"/>
        <v>-14170.01</v>
      </c>
      <c r="N134" s="53">
        <f t="shared" si="122"/>
        <v>-14819.24</v>
      </c>
      <c r="O134" s="53">
        <f t="shared" si="122"/>
        <v>-17519.52</v>
      </c>
      <c r="P134" s="53">
        <f t="shared" si="122"/>
        <v>-19861.27</v>
      </c>
      <c r="Q134" s="53">
        <f t="shared" si="122"/>
        <v>-18168.75</v>
      </c>
      <c r="R134" s="54">
        <f t="shared" si="119"/>
        <v>-204171.52999999997</v>
      </c>
    </row>
    <row r="135" spans="1:20" s="13" customFormat="1" ht="13.5" customHeight="1" x14ac:dyDescent="0.15">
      <c r="A135" s="110"/>
      <c r="B135" s="113"/>
      <c r="C135" s="83" t="s">
        <v>32</v>
      </c>
      <c r="D135" s="84"/>
      <c r="E135" s="28">
        <v>3.36</v>
      </c>
      <c r="F135" s="55">
        <f>INT($E135*F129)</f>
        <v>17885</v>
      </c>
      <c r="G135" s="55">
        <f t="shared" ref="G135:Q135" si="123">INT($E135*G129)</f>
        <v>16007</v>
      </c>
      <c r="H135" s="55">
        <f t="shared" si="123"/>
        <v>15576</v>
      </c>
      <c r="I135" s="55">
        <f t="shared" si="123"/>
        <v>18540</v>
      </c>
      <c r="J135" s="55">
        <f t="shared" si="123"/>
        <v>23956</v>
      </c>
      <c r="K135" s="55">
        <f t="shared" si="123"/>
        <v>14995</v>
      </c>
      <c r="L135" s="55">
        <f t="shared" si="123"/>
        <v>17485</v>
      </c>
      <c r="M135" s="55">
        <f t="shared" si="123"/>
        <v>14740</v>
      </c>
      <c r="N135" s="55">
        <f t="shared" si="123"/>
        <v>15415</v>
      </c>
      <c r="O135" s="55">
        <f t="shared" si="123"/>
        <v>18224</v>
      </c>
      <c r="P135" s="55">
        <f t="shared" si="123"/>
        <v>20660</v>
      </c>
      <c r="Q135" s="55">
        <f t="shared" si="123"/>
        <v>18900</v>
      </c>
      <c r="R135" s="49">
        <f t="shared" si="119"/>
        <v>212383</v>
      </c>
    </row>
    <row r="136" spans="1:20" s="13" customFormat="1" ht="13.5" customHeight="1" x14ac:dyDescent="0.15">
      <c r="A136" s="111"/>
      <c r="B136" s="114"/>
      <c r="C136" s="85" t="s">
        <v>12</v>
      </c>
      <c r="D136" s="86"/>
      <c r="E136" s="87"/>
      <c r="F136" s="56">
        <f>INT(SUM(F130:F135))</f>
        <v>691</v>
      </c>
      <c r="G136" s="56">
        <f>INT(SUM(G130:G135))</f>
        <v>619</v>
      </c>
      <c r="H136" s="56">
        <f t="shared" ref="H136:P136" si="124">INT(SUM(H130:H135))</f>
        <v>601</v>
      </c>
      <c r="I136" s="56">
        <f t="shared" si="124"/>
        <v>716</v>
      </c>
      <c r="J136" s="56">
        <f t="shared" si="124"/>
        <v>926</v>
      </c>
      <c r="K136" s="56">
        <f t="shared" si="124"/>
        <v>579</v>
      </c>
      <c r="L136" s="56">
        <f t="shared" si="124"/>
        <v>676</v>
      </c>
      <c r="M136" s="56">
        <f t="shared" si="124"/>
        <v>569</v>
      </c>
      <c r="N136" s="56">
        <f t="shared" si="124"/>
        <v>595</v>
      </c>
      <c r="O136" s="56">
        <f t="shared" si="124"/>
        <v>704</v>
      </c>
      <c r="P136" s="56">
        <f t="shared" si="124"/>
        <v>798</v>
      </c>
      <c r="Q136" s="56">
        <f>INT(SUM(Q130:Q135))</f>
        <v>731</v>
      </c>
      <c r="R136" s="56">
        <f>SUM(F136:Q136)</f>
        <v>8205</v>
      </c>
      <c r="T136" s="69">
        <f t="shared" ref="T136" si="125">R136</f>
        <v>8205</v>
      </c>
    </row>
    <row r="137" spans="1:20" s="13" customFormat="1" ht="13.5" customHeight="1" x14ac:dyDescent="0.15">
      <c r="A137" s="70">
        <v>52</v>
      </c>
      <c r="B137" s="112" t="s">
        <v>103</v>
      </c>
      <c r="C137" s="76" t="s">
        <v>6</v>
      </c>
      <c r="D137" s="77"/>
      <c r="E137" s="78"/>
      <c r="F137" s="47">
        <v>88</v>
      </c>
      <c r="G137" s="47">
        <v>88</v>
      </c>
      <c r="H137" s="47">
        <v>88</v>
      </c>
      <c r="I137" s="47">
        <v>94</v>
      </c>
      <c r="J137" s="47">
        <v>94</v>
      </c>
      <c r="K137" s="47">
        <v>94</v>
      </c>
      <c r="L137" s="47">
        <v>88</v>
      </c>
      <c r="M137" s="47">
        <v>88</v>
      </c>
      <c r="N137" s="47">
        <v>88</v>
      </c>
      <c r="O137" s="47">
        <v>88</v>
      </c>
      <c r="P137" s="47">
        <v>88</v>
      </c>
      <c r="Q137" s="47">
        <v>88</v>
      </c>
      <c r="R137" s="48" t="s">
        <v>7</v>
      </c>
    </row>
    <row r="138" spans="1:20" s="13" customFormat="1" ht="14.25" customHeight="1" thickBot="1" x14ac:dyDescent="0.2">
      <c r="A138" s="110"/>
      <c r="B138" s="113"/>
      <c r="C138" s="23" t="s">
        <v>22</v>
      </c>
      <c r="D138" s="79" t="s">
        <v>9</v>
      </c>
      <c r="E138" s="79"/>
      <c r="F138" s="68">
        <v>10897</v>
      </c>
      <c r="G138" s="68">
        <v>10435</v>
      </c>
      <c r="H138" s="68">
        <v>11951</v>
      </c>
      <c r="I138" s="68">
        <v>16154</v>
      </c>
      <c r="J138" s="68">
        <v>11354</v>
      </c>
      <c r="K138" s="68">
        <v>10128</v>
      </c>
      <c r="L138" s="68">
        <v>12502</v>
      </c>
      <c r="M138" s="68">
        <v>11569</v>
      </c>
      <c r="N138" s="68">
        <v>12151</v>
      </c>
      <c r="O138" s="68">
        <v>12343</v>
      </c>
      <c r="P138" s="68">
        <v>15969</v>
      </c>
      <c r="Q138" s="68">
        <v>12705</v>
      </c>
      <c r="R138" s="49">
        <f>SUM(F138:Q138)</f>
        <v>148158</v>
      </c>
    </row>
    <row r="139" spans="1:20" s="13" customFormat="1" ht="13.5" customHeight="1" thickBot="1" x14ac:dyDescent="0.2">
      <c r="A139" s="110"/>
      <c r="B139" s="113"/>
      <c r="C139" s="80" t="s">
        <v>8</v>
      </c>
      <c r="D139" s="24" t="s">
        <v>9</v>
      </c>
      <c r="E139" s="25"/>
      <c r="F139" s="50">
        <f>$E139*F137*(185-100)/100</f>
        <v>0</v>
      </c>
      <c r="G139" s="50">
        <f t="shared" ref="G139:Q139" si="126">$E139*G137*(185-100)/100</f>
        <v>0</v>
      </c>
      <c r="H139" s="50">
        <f t="shared" si="126"/>
        <v>0</v>
      </c>
      <c r="I139" s="50">
        <f t="shared" si="126"/>
        <v>0</v>
      </c>
      <c r="J139" s="50">
        <f t="shared" si="126"/>
        <v>0</v>
      </c>
      <c r="K139" s="50">
        <f t="shared" si="126"/>
        <v>0</v>
      </c>
      <c r="L139" s="50">
        <f t="shared" si="126"/>
        <v>0</v>
      </c>
      <c r="M139" s="50">
        <f t="shared" si="126"/>
        <v>0</v>
      </c>
      <c r="N139" s="50">
        <f t="shared" si="126"/>
        <v>0</v>
      </c>
      <c r="O139" s="50">
        <f t="shared" si="126"/>
        <v>0</v>
      </c>
      <c r="P139" s="50">
        <f t="shared" si="126"/>
        <v>0</v>
      </c>
      <c r="Q139" s="50">
        <f t="shared" si="126"/>
        <v>0</v>
      </c>
      <c r="R139" s="51">
        <f>SUM(F139:Q139)</f>
        <v>0</v>
      </c>
    </row>
    <row r="140" spans="1:20" s="13" customFormat="1" ht="13.5" customHeight="1" thickBot="1" x14ac:dyDescent="0.2">
      <c r="A140" s="110"/>
      <c r="B140" s="113"/>
      <c r="C140" s="80"/>
      <c r="D140" s="26" t="s">
        <v>10</v>
      </c>
      <c r="E140" s="25"/>
      <c r="F140" s="50">
        <f>$E140*F137</f>
        <v>0</v>
      </c>
      <c r="G140" s="50">
        <f t="shared" ref="G140:Q141" si="127">$E140*G137</f>
        <v>0</v>
      </c>
      <c r="H140" s="50">
        <f t="shared" si="127"/>
        <v>0</v>
      </c>
      <c r="I140" s="50">
        <f t="shared" si="127"/>
        <v>0</v>
      </c>
      <c r="J140" s="50">
        <f t="shared" si="127"/>
        <v>0</v>
      </c>
      <c r="K140" s="50">
        <f t="shared" si="127"/>
        <v>0</v>
      </c>
      <c r="L140" s="50">
        <f t="shared" si="127"/>
        <v>0</v>
      </c>
      <c r="M140" s="50">
        <f t="shared" si="127"/>
        <v>0</v>
      </c>
      <c r="N140" s="50">
        <f t="shared" si="127"/>
        <v>0</v>
      </c>
      <c r="O140" s="50">
        <f t="shared" si="127"/>
        <v>0</v>
      </c>
      <c r="P140" s="50">
        <f t="shared" si="127"/>
        <v>0</v>
      </c>
      <c r="Q140" s="50">
        <f t="shared" si="127"/>
        <v>0</v>
      </c>
      <c r="R140" s="51">
        <f t="shared" ref="R140:R144" si="128">SUM(F140:Q140)</f>
        <v>0</v>
      </c>
    </row>
    <row r="141" spans="1:20" s="13" customFormat="1" ht="13.5" customHeight="1" thickBot="1" x14ac:dyDescent="0.2">
      <c r="A141" s="110"/>
      <c r="B141" s="113"/>
      <c r="C141" s="80" t="s">
        <v>11</v>
      </c>
      <c r="D141" s="26" t="s">
        <v>20</v>
      </c>
      <c r="E141" s="25"/>
      <c r="F141" s="67" t="s">
        <v>37</v>
      </c>
      <c r="G141" s="67" t="s">
        <v>37</v>
      </c>
      <c r="H141" s="67" t="s">
        <v>37</v>
      </c>
      <c r="I141" s="52">
        <f>$E141*I138</f>
        <v>0</v>
      </c>
      <c r="J141" s="52">
        <f t="shared" si="127"/>
        <v>0</v>
      </c>
      <c r="K141" s="52">
        <f t="shared" si="127"/>
        <v>0</v>
      </c>
      <c r="L141" s="67" t="s">
        <v>37</v>
      </c>
      <c r="M141" s="67" t="s">
        <v>37</v>
      </c>
      <c r="N141" s="67" t="s">
        <v>37</v>
      </c>
      <c r="O141" s="67" t="s">
        <v>37</v>
      </c>
      <c r="P141" s="67" t="s">
        <v>37</v>
      </c>
      <c r="Q141" s="67" t="s">
        <v>37</v>
      </c>
      <c r="R141" s="51">
        <f t="shared" si="128"/>
        <v>0</v>
      </c>
    </row>
    <row r="142" spans="1:20" s="13" customFormat="1" ht="13.5" customHeight="1" thickBot="1" x14ac:dyDescent="0.2">
      <c r="A142" s="110"/>
      <c r="B142" s="113"/>
      <c r="C142" s="80"/>
      <c r="D142" s="26" t="s">
        <v>21</v>
      </c>
      <c r="E142" s="25"/>
      <c r="F142" s="52">
        <f>$E142*F138</f>
        <v>0</v>
      </c>
      <c r="G142" s="52">
        <f t="shared" ref="G142:H142" si="129">$E142*G138</f>
        <v>0</v>
      </c>
      <c r="H142" s="52">
        <f t="shared" si="129"/>
        <v>0</v>
      </c>
      <c r="I142" s="67" t="s">
        <v>51</v>
      </c>
      <c r="J142" s="67" t="s">
        <v>51</v>
      </c>
      <c r="K142" s="67" t="s">
        <v>51</v>
      </c>
      <c r="L142" s="52">
        <f>$E142*L138</f>
        <v>0</v>
      </c>
      <c r="M142" s="52">
        <f t="shared" ref="M142:Q142" si="130">$E142*M138</f>
        <v>0</v>
      </c>
      <c r="N142" s="52">
        <f t="shared" si="130"/>
        <v>0</v>
      </c>
      <c r="O142" s="52">
        <f t="shared" si="130"/>
        <v>0</v>
      </c>
      <c r="P142" s="52">
        <f t="shared" si="130"/>
        <v>0</v>
      </c>
      <c r="Q142" s="52">
        <f t="shared" si="130"/>
        <v>0</v>
      </c>
      <c r="R142" s="51">
        <f t="shared" si="128"/>
        <v>0</v>
      </c>
    </row>
    <row r="143" spans="1:20" s="13" customFormat="1" ht="13.5" customHeight="1" x14ac:dyDescent="0.15">
      <c r="A143" s="110"/>
      <c r="B143" s="113"/>
      <c r="C143" s="81" t="s">
        <v>23</v>
      </c>
      <c r="D143" s="82"/>
      <c r="E143" s="27">
        <v>-3.23</v>
      </c>
      <c r="F143" s="53">
        <f>$E143*F138</f>
        <v>-35197.31</v>
      </c>
      <c r="G143" s="53">
        <f t="shared" ref="G143:Q143" si="131">$E143*G138</f>
        <v>-33705.050000000003</v>
      </c>
      <c r="H143" s="53">
        <f t="shared" si="131"/>
        <v>-38601.730000000003</v>
      </c>
      <c r="I143" s="53">
        <f t="shared" si="131"/>
        <v>-52177.42</v>
      </c>
      <c r="J143" s="53">
        <f t="shared" si="131"/>
        <v>-36673.42</v>
      </c>
      <c r="K143" s="53">
        <f t="shared" si="131"/>
        <v>-32713.439999999999</v>
      </c>
      <c r="L143" s="53">
        <f t="shared" si="131"/>
        <v>-40381.46</v>
      </c>
      <c r="M143" s="53">
        <f t="shared" si="131"/>
        <v>-37367.870000000003</v>
      </c>
      <c r="N143" s="53">
        <f t="shared" si="131"/>
        <v>-39247.730000000003</v>
      </c>
      <c r="O143" s="53">
        <f t="shared" si="131"/>
        <v>-39867.89</v>
      </c>
      <c r="P143" s="53">
        <f t="shared" si="131"/>
        <v>-51579.87</v>
      </c>
      <c r="Q143" s="53">
        <f t="shared" si="131"/>
        <v>-41037.15</v>
      </c>
      <c r="R143" s="54">
        <f t="shared" si="128"/>
        <v>-478550.34</v>
      </c>
    </row>
    <row r="144" spans="1:20" s="13" customFormat="1" ht="13.5" customHeight="1" x14ac:dyDescent="0.15">
      <c r="A144" s="110"/>
      <c r="B144" s="113"/>
      <c r="C144" s="83" t="s">
        <v>32</v>
      </c>
      <c r="D144" s="84"/>
      <c r="E144" s="28">
        <v>3.36</v>
      </c>
      <c r="F144" s="55">
        <f>INT($E144*F138)</f>
        <v>36613</v>
      </c>
      <c r="G144" s="55">
        <f t="shared" ref="G144:Q144" si="132">INT($E144*G138)</f>
        <v>35061</v>
      </c>
      <c r="H144" s="55">
        <f t="shared" si="132"/>
        <v>40155</v>
      </c>
      <c r="I144" s="55">
        <f t="shared" si="132"/>
        <v>54277</v>
      </c>
      <c r="J144" s="55">
        <f t="shared" si="132"/>
        <v>38149</v>
      </c>
      <c r="K144" s="55">
        <f t="shared" si="132"/>
        <v>34030</v>
      </c>
      <c r="L144" s="55">
        <f t="shared" si="132"/>
        <v>42006</v>
      </c>
      <c r="M144" s="55">
        <f t="shared" si="132"/>
        <v>38871</v>
      </c>
      <c r="N144" s="55">
        <f t="shared" si="132"/>
        <v>40827</v>
      </c>
      <c r="O144" s="55">
        <f t="shared" si="132"/>
        <v>41472</v>
      </c>
      <c r="P144" s="55">
        <f t="shared" si="132"/>
        <v>53655</v>
      </c>
      <c r="Q144" s="55">
        <f t="shared" si="132"/>
        <v>42688</v>
      </c>
      <c r="R144" s="49">
        <f t="shared" si="128"/>
        <v>497804</v>
      </c>
    </row>
    <row r="145" spans="1:20" s="13" customFormat="1" ht="13.5" customHeight="1" x14ac:dyDescent="0.15">
      <c r="A145" s="111"/>
      <c r="B145" s="114"/>
      <c r="C145" s="85" t="s">
        <v>12</v>
      </c>
      <c r="D145" s="86"/>
      <c r="E145" s="87"/>
      <c r="F145" s="56">
        <f>INT(SUM(F139:F144))</f>
        <v>1415</v>
      </c>
      <c r="G145" s="56">
        <f>INT(SUM(G139:G144))</f>
        <v>1355</v>
      </c>
      <c r="H145" s="56">
        <f t="shared" ref="H145:P145" si="133">INT(SUM(H139:H144))</f>
        <v>1553</v>
      </c>
      <c r="I145" s="56">
        <f t="shared" si="133"/>
        <v>2099</v>
      </c>
      <c r="J145" s="56">
        <f t="shared" si="133"/>
        <v>1475</v>
      </c>
      <c r="K145" s="56">
        <f t="shared" si="133"/>
        <v>1316</v>
      </c>
      <c r="L145" s="56">
        <f t="shared" si="133"/>
        <v>1624</v>
      </c>
      <c r="M145" s="56">
        <f t="shared" si="133"/>
        <v>1503</v>
      </c>
      <c r="N145" s="56">
        <f t="shared" si="133"/>
        <v>1579</v>
      </c>
      <c r="O145" s="56">
        <f t="shared" si="133"/>
        <v>1604</v>
      </c>
      <c r="P145" s="56">
        <f t="shared" si="133"/>
        <v>2075</v>
      </c>
      <c r="Q145" s="56">
        <f>INT(SUM(Q139:Q144))</f>
        <v>1650</v>
      </c>
      <c r="R145" s="56">
        <f>SUM(F145:Q145)</f>
        <v>19248</v>
      </c>
      <c r="T145" s="69">
        <f t="shared" ref="T145" si="134">R145</f>
        <v>19248</v>
      </c>
    </row>
    <row r="146" spans="1:20" s="13" customFormat="1" ht="13.5" customHeight="1" x14ac:dyDescent="0.15">
      <c r="A146" s="70">
        <v>53</v>
      </c>
      <c r="B146" s="112" t="s">
        <v>105</v>
      </c>
      <c r="C146" s="76" t="s">
        <v>6</v>
      </c>
      <c r="D146" s="77"/>
      <c r="E146" s="78"/>
      <c r="F146" s="47">
        <v>74</v>
      </c>
      <c r="G146" s="47">
        <v>74</v>
      </c>
      <c r="H146" s="47">
        <v>74</v>
      </c>
      <c r="I146" s="47">
        <v>74</v>
      </c>
      <c r="J146" s="47">
        <v>74</v>
      </c>
      <c r="K146" s="47">
        <v>71</v>
      </c>
      <c r="L146" s="47">
        <v>74</v>
      </c>
      <c r="M146" s="47">
        <v>74</v>
      </c>
      <c r="N146" s="47">
        <v>74</v>
      </c>
      <c r="O146" s="47">
        <v>74</v>
      </c>
      <c r="P146" s="47">
        <v>74</v>
      </c>
      <c r="Q146" s="47">
        <v>74</v>
      </c>
      <c r="R146" s="48" t="s">
        <v>7</v>
      </c>
    </row>
    <row r="147" spans="1:20" s="13" customFormat="1" ht="14.25" customHeight="1" thickBot="1" x14ac:dyDescent="0.2">
      <c r="A147" s="110"/>
      <c r="B147" s="113"/>
      <c r="C147" s="23" t="s">
        <v>22</v>
      </c>
      <c r="D147" s="79" t="s">
        <v>9</v>
      </c>
      <c r="E147" s="79"/>
      <c r="F147" s="68">
        <v>8735</v>
      </c>
      <c r="G147" s="68">
        <v>7045</v>
      </c>
      <c r="H147" s="68">
        <v>7251</v>
      </c>
      <c r="I147" s="68">
        <v>9640</v>
      </c>
      <c r="J147" s="68">
        <v>11778</v>
      </c>
      <c r="K147" s="68">
        <v>7353</v>
      </c>
      <c r="L147" s="68">
        <v>9799</v>
      </c>
      <c r="M147" s="68">
        <v>7290</v>
      </c>
      <c r="N147" s="68">
        <v>6946</v>
      </c>
      <c r="O147" s="68">
        <v>8816</v>
      </c>
      <c r="P147" s="68">
        <v>10470</v>
      </c>
      <c r="Q147" s="68">
        <v>9899</v>
      </c>
      <c r="R147" s="49">
        <f>SUM(F147:Q147)</f>
        <v>105022</v>
      </c>
    </row>
    <row r="148" spans="1:20" s="13" customFormat="1" ht="13.5" customHeight="1" thickBot="1" x14ac:dyDescent="0.2">
      <c r="A148" s="110"/>
      <c r="B148" s="113"/>
      <c r="C148" s="80" t="s">
        <v>8</v>
      </c>
      <c r="D148" s="24" t="s">
        <v>9</v>
      </c>
      <c r="E148" s="25"/>
      <c r="F148" s="50">
        <f>$E148*F146*(185-100)/100</f>
        <v>0</v>
      </c>
      <c r="G148" s="50">
        <f t="shared" ref="G148:Q148" si="135">$E148*G146*(185-100)/100</f>
        <v>0</v>
      </c>
      <c r="H148" s="50">
        <f t="shared" si="135"/>
        <v>0</v>
      </c>
      <c r="I148" s="50">
        <f t="shared" si="135"/>
        <v>0</v>
      </c>
      <c r="J148" s="50">
        <f t="shared" si="135"/>
        <v>0</v>
      </c>
      <c r="K148" s="50">
        <f t="shared" si="135"/>
        <v>0</v>
      </c>
      <c r="L148" s="50">
        <f t="shared" si="135"/>
        <v>0</v>
      </c>
      <c r="M148" s="50">
        <f t="shared" si="135"/>
        <v>0</v>
      </c>
      <c r="N148" s="50">
        <f t="shared" si="135"/>
        <v>0</v>
      </c>
      <c r="O148" s="50">
        <f t="shared" si="135"/>
        <v>0</v>
      </c>
      <c r="P148" s="50">
        <f t="shared" si="135"/>
        <v>0</v>
      </c>
      <c r="Q148" s="50">
        <f t="shared" si="135"/>
        <v>0</v>
      </c>
      <c r="R148" s="51">
        <f>SUM(F148:Q148)</f>
        <v>0</v>
      </c>
    </row>
    <row r="149" spans="1:20" s="13" customFormat="1" ht="13.5" customHeight="1" thickBot="1" x14ac:dyDescent="0.2">
      <c r="A149" s="110"/>
      <c r="B149" s="113"/>
      <c r="C149" s="80"/>
      <c r="D149" s="26" t="s">
        <v>10</v>
      </c>
      <c r="E149" s="25"/>
      <c r="F149" s="50">
        <f>$E149*F146</f>
        <v>0</v>
      </c>
      <c r="G149" s="50">
        <f t="shared" ref="G149:Q150" si="136">$E149*G146</f>
        <v>0</v>
      </c>
      <c r="H149" s="50">
        <f t="shared" si="136"/>
        <v>0</v>
      </c>
      <c r="I149" s="50">
        <f t="shared" si="136"/>
        <v>0</v>
      </c>
      <c r="J149" s="50">
        <f t="shared" si="136"/>
        <v>0</v>
      </c>
      <c r="K149" s="50">
        <f t="shared" si="136"/>
        <v>0</v>
      </c>
      <c r="L149" s="50">
        <f t="shared" si="136"/>
        <v>0</v>
      </c>
      <c r="M149" s="50">
        <f t="shared" si="136"/>
        <v>0</v>
      </c>
      <c r="N149" s="50">
        <f t="shared" si="136"/>
        <v>0</v>
      </c>
      <c r="O149" s="50">
        <f t="shared" si="136"/>
        <v>0</v>
      </c>
      <c r="P149" s="50">
        <f t="shared" si="136"/>
        <v>0</v>
      </c>
      <c r="Q149" s="50">
        <f t="shared" si="136"/>
        <v>0</v>
      </c>
      <c r="R149" s="51">
        <f t="shared" ref="R149:R153" si="137">SUM(F149:Q149)</f>
        <v>0</v>
      </c>
    </row>
    <row r="150" spans="1:20" s="13" customFormat="1" ht="13.5" customHeight="1" thickBot="1" x14ac:dyDescent="0.2">
      <c r="A150" s="110"/>
      <c r="B150" s="113"/>
      <c r="C150" s="80" t="s">
        <v>11</v>
      </c>
      <c r="D150" s="26" t="s">
        <v>20</v>
      </c>
      <c r="E150" s="25"/>
      <c r="F150" s="67" t="s">
        <v>37</v>
      </c>
      <c r="G150" s="67" t="s">
        <v>37</v>
      </c>
      <c r="H150" s="67" t="s">
        <v>37</v>
      </c>
      <c r="I150" s="52">
        <f>$E150*I147</f>
        <v>0</v>
      </c>
      <c r="J150" s="52">
        <f t="shared" si="136"/>
        <v>0</v>
      </c>
      <c r="K150" s="52">
        <f t="shared" si="136"/>
        <v>0</v>
      </c>
      <c r="L150" s="67" t="s">
        <v>37</v>
      </c>
      <c r="M150" s="67" t="s">
        <v>37</v>
      </c>
      <c r="N150" s="67" t="s">
        <v>37</v>
      </c>
      <c r="O150" s="67" t="s">
        <v>37</v>
      </c>
      <c r="P150" s="67" t="s">
        <v>37</v>
      </c>
      <c r="Q150" s="67" t="s">
        <v>37</v>
      </c>
      <c r="R150" s="51">
        <f t="shared" si="137"/>
        <v>0</v>
      </c>
    </row>
    <row r="151" spans="1:20" s="13" customFormat="1" ht="13.5" customHeight="1" thickBot="1" x14ac:dyDescent="0.2">
      <c r="A151" s="110"/>
      <c r="B151" s="113"/>
      <c r="C151" s="80"/>
      <c r="D151" s="26" t="s">
        <v>21</v>
      </c>
      <c r="E151" s="25"/>
      <c r="F151" s="52">
        <f>$E151*F147</f>
        <v>0</v>
      </c>
      <c r="G151" s="52">
        <f t="shared" ref="G151:H151" si="138">$E151*G147</f>
        <v>0</v>
      </c>
      <c r="H151" s="52">
        <f t="shared" si="138"/>
        <v>0</v>
      </c>
      <c r="I151" s="67" t="s">
        <v>51</v>
      </c>
      <c r="J151" s="67" t="s">
        <v>51</v>
      </c>
      <c r="K151" s="67" t="s">
        <v>51</v>
      </c>
      <c r="L151" s="52">
        <f>$E151*L147</f>
        <v>0</v>
      </c>
      <c r="M151" s="52">
        <f t="shared" ref="M151:Q151" si="139">$E151*M147</f>
        <v>0</v>
      </c>
      <c r="N151" s="52">
        <f t="shared" si="139"/>
        <v>0</v>
      </c>
      <c r="O151" s="52">
        <f t="shared" si="139"/>
        <v>0</v>
      </c>
      <c r="P151" s="52">
        <f t="shared" si="139"/>
        <v>0</v>
      </c>
      <c r="Q151" s="52">
        <f t="shared" si="139"/>
        <v>0</v>
      </c>
      <c r="R151" s="51">
        <f t="shared" si="137"/>
        <v>0</v>
      </c>
    </row>
    <row r="152" spans="1:20" s="13" customFormat="1" ht="13.5" customHeight="1" x14ac:dyDescent="0.15">
      <c r="A152" s="110"/>
      <c r="B152" s="113"/>
      <c r="C152" s="81" t="s">
        <v>23</v>
      </c>
      <c r="D152" s="82"/>
      <c r="E152" s="27">
        <v>-3.23</v>
      </c>
      <c r="F152" s="53">
        <f>$E152*F147</f>
        <v>-28214.05</v>
      </c>
      <c r="G152" s="53">
        <f t="shared" ref="G152:Q152" si="140">$E152*G147</f>
        <v>-22755.35</v>
      </c>
      <c r="H152" s="53">
        <f t="shared" si="140"/>
        <v>-23420.73</v>
      </c>
      <c r="I152" s="53">
        <f t="shared" si="140"/>
        <v>-31137.200000000001</v>
      </c>
      <c r="J152" s="53">
        <f t="shared" si="140"/>
        <v>-38042.94</v>
      </c>
      <c r="K152" s="53">
        <f t="shared" si="140"/>
        <v>-23750.19</v>
      </c>
      <c r="L152" s="53">
        <f t="shared" si="140"/>
        <v>-31650.77</v>
      </c>
      <c r="M152" s="53">
        <f t="shared" si="140"/>
        <v>-23546.7</v>
      </c>
      <c r="N152" s="53">
        <f t="shared" si="140"/>
        <v>-22435.579999999998</v>
      </c>
      <c r="O152" s="53">
        <f t="shared" si="140"/>
        <v>-28475.68</v>
      </c>
      <c r="P152" s="53">
        <f t="shared" si="140"/>
        <v>-33818.1</v>
      </c>
      <c r="Q152" s="53">
        <f t="shared" si="140"/>
        <v>-31973.77</v>
      </c>
      <c r="R152" s="54">
        <f t="shared" si="137"/>
        <v>-339221.06</v>
      </c>
    </row>
    <row r="153" spans="1:20" s="13" customFormat="1" ht="13.5" customHeight="1" x14ac:dyDescent="0.15">
      <c r="A153" s="110"/>
      <c r="B153" s="113"/>
      <c r="C153" s="83" t="s">
        <v>32</v>
      </c>
      <c r="D153" s="84"/>
      <c r="E153" s="28">
        <v>3.36</v>
      </c>
      <c r="F153" s="55">
        <f>INT($E153*F147)</f>
        <v>29349</v>
      </c>
      <c r="G153" s="55">
        <f t="shared" ref="G153:Q153" si="141">INT($E153*G147)</f>
        <v>23671</v>
      </c>
      <c r="H153" s="55">
        <f t="shared" si="141"/>
        <v>24363</v>
      </c>
      <c r="I153" s="55">
        <f t="shared" si="141"/>
        <v>32390</v>
      </c>
      <c r="J153" s="55">
        <f t="shared" si="141"/>
        <v>39574</v>
      </c>
      <c r="K153" s="55">
        <f t="shared" si="141"/>
        <v>24706</v>
      </c>
      <c r="L153" s="55">
        <f t="shared" si="141"/>
        <v>32924</v>
      </c>
      <c r="M153" s="55">
        <f t="shared" si="141"/>
        <v>24494</v>
      </c>
      <c r="N153" s="55">
        <f t="shared" si="141"/>
        <v>23338</v>
      </c>
      <c r="O153" s="55">
        <f t="shared" si="141"/>
        <v>29621</v>
      </c>
      <c r="P153" s="55">
        <f t="shared" si="141"/>
        <v>35179</v>
      </c>
      <c r="Q153" s="55">
        <f t="shared" si="141"/>
        <v>33260</v>
      </c>
      <c r="R153" s="49">
        <f t="shared" si="137"/>
        <v>352869</v>
      </c>
    </row>
    <row r="154" spans="1:20" s="13" customFormat="1" ht="13.5" customHeight="1" x14ac:dyDescent="0.15">
      <c r="A154" s="111"/>
      <c r="B154" s="114"/>
      <c r="C154" s="85" t="s">
        <v>12</v>
      </c>
      <c r="D154" s="86"/>
      <c r="E154" s="87"/>
      <c r="F154" s="56">
        <f>INT(SUM(F148:F153))</f>
        <v>1134</v>
      </c>
      <c r="G154" s="56">
        <f>INT(SUM(G148:G153))</f>
        <v>915</v>
      </c>
      <c r="H154" s="56">
        <f t="shared" ref="H154:P154" si="142">INT(SUM(H148:H153))</f>
        <v>942</v>
      </c>
      <c r="I154" s="56">
        <f t="shared" si="142"/>
        <v>1252</v>
      </c>
      <c r="J154" s="56">
        <f t="shared" si="142"/>
        <v>1531</v>
      </c>
      <c r="K154" s="56">
        <f t="shared" si="142"/>
        <v>955</v>
      </c>
      <c r="L154" s="56">
        <f t="shared" si="142"/>
        <v>1273</v>
      </c>
      <c r="M154" s="56">
        <f t="shared" si="142"/>
        <v>947</v>
      </c>
      <c r="N154" s="56">
        <f t="shared" si="142"/>
        <v>902</v>
      </c>
      <c r="O154" s="56">
        <f t="shared" si="142"/>
        <v>1145</v>
      </c>
      <c r="P154" s="56">
        <f t="shared" si="142"/>
        <v>1360</v>
      </c>
      <c r="Q154" s="56">
        <f>INT(SUM(Q148:Q153))</f>
        <v>1286</v>
      </c>
      <c r="R154" s="56">
        <f>SUM(F154:Q154)</f>
        <v>13642</v>
      </c>
      <c r="T154" s="69">
        <f t="shared" ref="T154" si="143">R154</f>
        <v>13642</v>
      </c>
    </row>
    <row r="155" spans="1:20" s="13" customFormat="1" ht="13.5" customHeight="1" x14ac:dyDescent="0.15">
      <c r="A155" s="70">
        <v>54</v>
      </c>
      <c r="B155" s="112" t="s">
        <v>106</v>
      </c>
      <c r="C155" s="76" t="s">
        <v>6</v>
      </c>
      <c r="D155" s="77"/>
      <c r="E155" s="78"/>
      <c r="F155" s="47">
        <v>55</v>
      </c>
      <c r="G155" s="47">
        <v>55</v>
      </c>
      <c r="H155" s="47">
        <v>55</v>
      </c>
      <c r="I155" s="47">
        <v>55</v>
      </c>
      <c r="J155" s="47">
        <v>55</v>
      </c>
      <c r="K155" s="47">
        <v>54</v>
      </c>
      <c r="L155" s="47">
        <v>55</v>
      </c>
      <c r="M155" s="47">
        <v>55</v>
      </c>
      <c r="N155" s="47">
        <v>55</v>
      </c>
      <c r="O155" s="47">
        <v>55</v>
      </c>
      <c r="P155" s="47">
        <v>55</v>
      </c>
      <c r="Q155" s="47">
        <v>55</v>
      </c>
      <c r="R155" s="48" t="s">
        <v>7</v>
      </c>
    </row>
    <row r="156" spans="1:20" s="13" customFormat="1" ht="14.25" customHeight="1" thickBot="1" x14ac:dyDescent="0.2">
      <c r="A156" s="110"/>
      <c r="B156" s="113"/>
      <c r="C156" s="23" t="s">
        <v>22</v>
      </c>
      <c r="D156" s="79" t="s">
        <v>9</v>
      </c>
      <c r="E156" s="79"/>
      <c r="F156" s="68">
        <v>5800</v>
      </c>
      <c r="G156" s="68">
        <v>6084</v>
      </c>
      <c r="H156" s="68">
        <v>6432</v>
      </c>
      <c r="I156" s="68">
        <v>7485</v>
      </c>
      <c r="J156" s="68">
        <v>9310</v>
      </c>
      <c r="K156" s="68">
        <v>4577</v>
      </c>
      <c r="L156" s="68">
        <v>7214</v>
      </c>
      <c r="M156" s="68">
        <v>6348</v>
      </c>
      <c r="N156" s="68">
        <v>5854</v>
      </c>
      <c r="O156" s="68">
        <v>5863</v>
      </c>
      <c r="P156" s="68">
        <v>7949</v>
      </c>
      <c r="Q156" s="68">
        <v>6472</v>
      </c>
      <c r="R156" s="49">
        <f>SUM(F156:Q156)</f>
        <v>79388</v>
      </c>
    </row>
    <row r="157" spans="1:20" s="13" customFormat="1" ht="13.5" customHeight="1" thickBot="1" x14ac:dyDescent="0.2">
      <c r="A157" s="110"/>
      <c r="B157" s="113"/>
      <c r="C157" s="80" t="s">
        <v>8</v>
      </c>
      <c r="D157" s="24" t="s">
        <v>9</v>
      </c>
      <c r="E157" s="25"/>
      <c r="F157" s="50">
        <f>$E157*F155*(185-100)/100</f>
        <v>0</v>
      </c>
      <c r="G157" s="50">
        <f t="shared" ref="G157:Q157" si="144">$E157*G155*(185-100)/100</f>
        <v>0</v>
      </c>
      <c r="H157" s="50">
        <f t="shared" si="144"/>
        <v>0</v>
      </c>
      <c r="I157" s="50">
        <f t="shared" si="144"/>
        <v>0</v>
      </c>
      <c r="J157" s="50">
        <f t="shared" si="144"/>
        <v>0</v>
      </c>
      <c r="K157" s="50">
        <f t="shared" si="144"/>
        <v>0</v>
      </c>
      <c r="L157" s="50">
        <f t="shared" si="144"/>
        <v>0</v>
      </c>
      <c r="M157" s="50">
        <f t="shared" si="144"/>
        <v>0</v>
      </c>
      <c r="N157" s="50">
        <f t="shared" si="144"/>
        <v>0</v>
      </c>
      <c r="O157" s="50">
        <f t="shared" si="144"/>
        <v>0</v>
      </c>
      <c r="P157" s="50">
        <f t="shared" si="144"/>
        <v>0</v>
      </c>
      <c r="Q157" s="50">
        <f t="shared" si="144"/>
        <v>0</v>
      </c>
      <c r="R157" s="51">
        <f>SUM(F157:Q157)</f>
        <v>0</v>
      </c>
    </row>
    <row r="158" spans="1:20" s="13" customFormat="1" ht="13.5" customHeight="1" thickBot="1" x14ac:dyDescent="0.2">
      <c r="A158" s="110"/>
      <c r="B158" s="113"/>
      <c r="C158" s="80"/>
      <c r="D158" s="26" t="s">
        <v>10</v>
      </c>
      <c r="E158" s="25"/>
      <c r="F158" s="50">
        <f>$E158*F155</f>
        <v>0</v>
      </c>
      <c r="G158" s="50">
        <f t="shared" ref="G158:Q159" si="145">$E158*G155</f>
        <v>0</v>
      </c>
      <c r="H158" s="50">
        <f t="shared" si="145"/>
        <v>0</v>
      </c>
      <c r="I158" s="50">
        <f t="shared" si="145"/>
        <v>0</v>
      </c>
      <c r="J158" s="50">
        <f t="shared" si="145"/>
        <v>0</v>
      </c>
      <c r="K158" s="50">
        <f t="shared" si="145"/>
        <v>0</v>
      </c>
      <c r="L158" s="50">
        <f t="shared" si="145"/>
        <v>0</v>
      </c>
      <c r="M158" s="50">
        <f t="shared" si="145"/>
        <v>0</v>
      </c>
      <c r="N158" s="50">
        <f t="shared" si="145"/>
        <v>0</v>
      </c>
      <c r="O158" s="50">
        <f t="shared" si="145"/>
        <v>0</v>
      </c>
      <c r="P158" s="50">
        <f t="shared" si="145"/>
        <v>0</v>
      </c>
      <c r="Q158" s="50">
        <f t="shared" si="145"/>
        <v>0</v>
      </c>
      <c r="R158" s="51">
        <f t="shared" ref="R158:R162" si="146">SUM(F158:Q158)</f>
        <v>0</v>
      </c>
    </row>
    <row r="159" spans="1:20" s="13" customFormat="1" ht="13.5" customHeight="1" thickBot="1" x14ac:dyDescent="0.2">
      <c r="A159" s="110"/>
      <c r="B159" s="113"/>
      <c r="C159" s="80" t="s">
        <v>11</v>
      </c>
      <c r="D159" s="26" t="s">
        <v>20</v>
      </c>
      <c r="E159" s="25"/>
      <c r="F159" s="67" t="s">
        <v>37</v>
      </c>
      <c r="G159" s="67" t="s">
        <v>37</v>
      </c>
      <c r="H159" s="67" t="s">
        <v>37</v>
      </c>
      <c r="I159" s="52">
        <f>$E159*I156</f>
        <v>0</v>
      </c>
      <c r="J159" s="52">
        <f t="shared" si="145"/>
        <v>0</v>
      </c>
      <c r="K159" s="52">
        <f t="shared" si="145"/>
        <v>0</v>
      </c>
      <c r="L159" s="67" t="s">
        <v>37</v>
      </c>
      <c r="M159" s="67" t="s">
        <v>37</v>
      </c>
      <c r="N159" s="67" t="s">
        <v>37</v>
      </c>
      <c r="O159" s="67" t="s">
        <v>37</v>
      </c>
      <c r="P159" s="67" t="s">
        <v>37</v>
      </c>
      <c r="Q159" s="67" t="s">
        <v>37</v>
      </c>
      <c r="R159" s="51">
        <f t="shared" si="146"/>
        <v>0</v>
      </c>
    </row>
    <row r="160" spans="1:20" s="13" customFormat="1" ht="13.5" customHeight="1" thickBot="1" x14ac:dyDescent="0.2">
      <c r="A160" s="110"/>
      <c r="B160" s="113"/>
      <c r="C160" s="80"/>
      <c r="D160" s="26" t="s">
        <v>21</v>
      </c>
      <c r="E160" s="25"/>
      <c r="F160" s="52">
        <f>$E160*F156</f>
        <v>0</v>
      </c>
      <c r="G160" s="52">
        <f t="shared" ref="G160:H160" si="147">$E160*G156</f>
        <v>0</v>
      </c>
      <c r="H160" s="52">
        <f t="shared" si="147"/>
        <v>0</v>
      </c>
      <c r="I160" s="67" t="s">
        <v>51</v>
      </c>
      <c r="J160" s="67" t="s">
        <v>51</v>
      </c>
      <c r="K160" s="67" t="s">
        <v>51</v>
      </c>
      <c r="L160" s="52">
        <f>$E160*L156</f>
        <v>0</v>
      </c>
      <c r="M160" s="52">
        <f t="shared" ref="M160:Q160" si="148">$E160*M156</f>
        <v>0</v>
      </c>
      <c r="N160" s="52">
        <f t="shared" si="148"/>
        <v>0</v>
      </c>
      <c r="O160" s="52">
        <f t="shared" si="148"/>
        <v>0</v>
      </c>
      <c r="P160" s="52">
        <f t="shared" si="148"/>
        <v>0</v>
      </c>
      <c r="Q160" s="52">
        <f t="shared" si="148"/>
        <v>0</v>
      </c>
      <c r="R160" s="51">
        <f t="shared" si="146"/>
        <v>0</v>
      </c>
    </row>
    <row r="161" spans="1:20" s="13" customFormat="1" ht="13.5" customHeight="1" x14ac:dyDescent="0.15">
      <c r="A161" s="110"/>
      <c r="B161" s="113"/>
      <c r="C161" s="81" t="s">
        <v>23</v>
      </c>
      <c r="D161" s="82"/>
      <c r="E161" s="27">
        <v>-3.23</v>
      </c>
      <c r="F161" s="53">
        <f>$E161*F156</f>
        <v>-18734</v>
      </c>
      <c r="G161" s="53">
        <f t="shared" ref="G161:Q161" si="149">$E161*G156</f>
        <v>-19651.32</v>
      </c>
      <c r="H161" s="53">
        <f t="shared" si="149"/>
        <v>-20775.36</v>
      </c>
      <c r="I161" s="53">
        <f t="shared" si="149"/>
        <v>-24176.55</v>
      </c>
      <c r="J161" s="53">
        <f t="shared" si="149"/>
        <v>-30071.3</v>
      </c>
      <c r="K161" s="53">
        <f t="shared" si="149"/>
        <v>-14783.71</v>
      </c>
      <c r="L161" s="53">
        <f t="shared" si="149"/>
        <v>-23301.22</v>
      </c>
      <c r="M161" s="53">
        <f t="shared" si="149"/>
        <v>-20504.04</v>
      </c>
      <c r="N161" s="53">
        <f t="shared" si="149"/>
        <v>-18908.419999999998</v>
      </c>
      <c r="O161" s="53">
        <f t="shared" si="149"/>
        <v>-18937.490000000002</v>
      </c>
      <c r="P161" s="53">
        <f t="shared" si="149"/>
        <v>-25675.27</v>
      </c>
      <c r="Q161" s="53">
        <f t="shared" si="149"/>
        <v>-20904.560000000001</v>
      </c>
      <c r="R161" s="54">
        <f t="shared" si="146"/>
        <v>-256423.23999999996</v>
      </c>
    </row>
    <row r="162" spans="1:20" s="13" customFormat="1" ht="13.5" customHeight="1" x14ac:dyDescent="0.15">
      <c r="A162" s="110"/>
      <c r="B162" s="113"/>
      <c r="C162" s="83" t="s">
        <v>32</v>
      </c>
      <c r="D162" s="84"/>
      <c r="E162" s="28">
        <v>3.36</v>
      </c>
      <c r="F162" s="55">
        <f>INT($E162*F156)</f>
        <v>19488</v>
      </c>
      <c r="G162" s="55">
        <f t="shared" ref="G162:Q162" si="150">INT($E162*G156)</f>
        <v>20442</v>
      </c>
      <c r="H162" s="55">
        <f t="shared" si="150"/>
        <v>21611</v>
      </c>
      <c r="I162" s="55">
        <f t="shared" si="150"/>
        <v>25149</v>
      </c>
      <c r="J162" s="55">
        <f t="shared" si="150"/>
        <v>31281</v>
      </c>
      <c r="K162" s="55">
        <f t="shared" si="150"/>
        <v>15378</v>
      </c>
      <c r="L162" s="55">
        <f t="shared" si="150"/>
        <v>24239</v>
      </c>
      <c r="M162" s="55">
        <f t="shared" si="150"/>
        <v>21329</v>
      </c>
      <c r="N162" s="55">
        <f t="shared" si="150"/>
        <v>19669</v>
      </c>
      <c r="O162" s="55">
        <f t="shared" si="150"/>
        <v>19699</v>
      </c>
      <c r="P162" s="55">
        <f t="shared" si="150"/>
        <v>26708</v>
      </c>
      <c r="Q162" s="55">
        <f t="shared" si="150"/>
        <v>21745</v>
      </c>
      <c r="R162" s="49">
        <f t="shared" si="146"/>
        <v>266738</v>
      </c>
    </row>
    <row r="163" spans="1:20" s="13" customFormat="1" ht="13.5" customHeight="1" x14ac:dyDescent="0.15">
      <c r="A163" s="111"/>
      <c r="B163" s="114"/>
      <c r="C163" s="85" t="s">
        <v>12</v>
      </c>
      <c r="D163" s="86"/>
      <c r="E163" s="87"/>
      <c r="F163" s="56">
        <f>INT(SUM(F157:F162))</f>
        <v>754</v>
      </c>
      <c r="G163" s="56">
        <f>INT(SUM(G157:G162))</f>
        <v>790</v>
      </c>
      <c r="H163" s="56">
        <f t="shared" ref="H163:P163" si="151">INT(SUM(H157:H162))</f>
        <v>835</v>
      </c>
      <c r="I163" s="56">
        <f t="shared" si="151"/>
        <v>972</v>
      </c>
      <c r="J163" s="56">
        <f t="shared" si="151"/>
        <v>1209</v>
      </c>
      <c r="K163" s="56">
        <f t="shared" si="151"/>
        <v>594</v>
      </c>
      <c r="L163" s="56">
        <f t="shared" si="151"/>
        <v>937</v>
      </c>
      <c r="M163" s="56">
        <f t="shared" si="151"/>
        <v>824</v>
      </c>
      <c r="N163" s="56">
        <f t="shared" si="151"/>
        <v>760</v>
      </c>
      <c r="O163" s="56">
        <f t="shared" si="151"/>
        <v>761</v>
      </c>
      <c r="P163" s="56">
        <f t="shared" si="151"/>
        <v>1032</v>
      </c>
      <c r="Q163" s="56">
        <f>INT(SUM(Q157:Q162))</f>
        <v>840</v>
      </c>
      <c r="R163" s="56">
        <f>SUM(F163:Q163)</f>
        <v>10308</v>
      </c>
      <c r="T163" s="69">
        <f t="shared" ref="T163" si="152">R163</f>
        <v>10308</v>
      </c>
    </row>
    <row r="164" spans="1:20" s="13" customFormat="1" ht="13.5" customHeight="1" x14ac:dyDescent="0.15">
      <c r="A164" s="70">
        <v>55</v>
      </c>
      <c r="B164" s="112" t="s">
        <v>107</v>
      </c>
      <c r="C164" s="76" t="s">
        <v>6</v>
      </c>
      <c r="D164" s="77"/>
      <c r="E164" s="78"/>
      <c r="F164" s="47">
        <v>75</v>
      </c>
      <c r="G164" s="47">
        <v>75</v>
      </c>
      <c r="H164" s="47">
        <v>75</v>
      </c>
      <c r="I164" s="47">
        <v>75</v>
      </c>
      <c r="J164" s="47">
        <v>75</v>
      </c>
      <c r="K164" s="47">
        <v>75</v>
      </c>
      <c r="L164" s="47">
        <v>67</v>
      </c>
      <c r="M164" s="47">
        <v>67</v>
      </c>
      <c r="N164" s="47">
        <v>67</v>
      </c>
      <c r="O164" s="47">
        <v>68</v>
      </c>
      <c r="P164" s="47">
        <v>75</v>
      </c>
      <c r="Q164" s="47">
        <v>75</v>
      </c>
      <c r="R164" s="48" t="s">
        <v>7</v>
      </c>
    </row>
    <row r="165" spans="1:20" s="13" customFormat="1" ht="14.25" customHeight="1" thickBot="1" x14ac:dyDescent="0.2">
      <c r="A165" s="110"/>
      <c r="B165" s="113"/>
      <c r="C165" s="23" t="s">
        <v>22</v>
      </c>
      <c r="D165" s="79" t="s">
        <v>9</v>
      </c>
      <c r="E165" s="79"/>
      <c r="F165" s="68">
        <v>7095</v>
      </c>
      <c r="G165" s="68">
        <v>6804</v>
      </c>
      <c r="H165" s="68">
        <v>6228</v>
      </c>
      <c r="I165" s="68">
        <v>8704</v>
      </c>
      <c r="J165" s="68">
        <v>10328</v>
      </c>
      <c r="K165" s="68">
        <v>6399</v>
      </c>
      <c r="L165" s="68">
        <v>9374</v>
      </c>
      <c r="M165" s="68">
        <v>7432</v>
      </c>
      <c r="N165" s="68">
        <v>6716</v>
      </c>
      <c r="O165" s="68">
        <v>8629</v>
      </c>
      <c r="P165" s="68">
        <v>10565</v>
      </c>
      <c r="Q165" s="68">
        <v>8921</v>
      </c>
      <c r="R165" s="49">
        <f>SUM(F165:Q165)</f>
        <v>97195</v>
      </c>
    </row>
    <row r="166" spans="1:20" s="13" customFormat="1" ht="13.5" customHeight="1" thickBot="1" x14ac:dyDescent="0.2">
      <c r="A166" s="110"/>
      <c r="B166" s="113"/>
      <c r="C166" s="80" t="s">
        <v>8</v>
      </c>
      <c r="D166" s="24" t="s">
        <v>9</v>
      </c>
      <c r="E166" s="25"/>
      <c r="F166" s="50">
        <f>$E166*F164*(185-100)/100</f>
        <v>0</v>
      </c>
      <c r="G166" s="50">
        <f t="shared" ref="G166:Q166" si="153">$E166*G164*(185-100)/100</f>
        <v>0</v>
      </c>
      <c r="H166" s="50">
        <f t="shared" si="153"/>
        <v>0</v>
      </c>
      <c r="I166" s="50">
        <f t="shared" si="153"/>
        <v>0</v>
      </c>
      <c r="J166" s="50">
        <f t="shared" si="153"/>
        <v>0</v>
      </c>
      <c r="K166" s="50">
        <f t="shared" si="153"/>
        <v>0</v>
      </c>
      <c r="L166" s="50">
        <f t="shared" si="153"/>
        <v>0</v>
      </c>
      <c r="M166" s="50">
        <f t="shared" si="153"/>
        <v>0</v>
      </c>
      <c r="N166" s="50">
        <f t="shared" si="153"/>
        <v>0</v>
      </c>
      <c r="O166" s="50">
        <f t="shared" si="153"/>
        <v>0</v>
      </c>
      <c r="P166" s="50">
        <f t="shared" si="153"/>
        <v>0</v>
      </c>
      <c r="Q166" s="50">
        <f t="shared" si="153"/>
        <v>0</v>
      </c>
      <c r="R166" s="51">
        <f>SUM(F166:Q166)</f>
        <v>0</v>
      </c>
    </row>
    <row r="167" spans="1:20" s="13" customFormat="1" ht="13.5" customHeight="1" thickBot="1" x14ac:dyDescent="0.2">
      <c r="A167" s="110"/>
      <c r="B167" s="113"/>
      <c r="C167" s="80"/>
      <c r="D167" s="26" t="s">
        <v>10</v>
      </c>
      <c r="E167" s="25"/>
      <c r="F167" s="50">
        <f>$E167*F164</f>
        <v>0</v>
      </c>
      <c r="G167" s="50">
        <f t="shared" ref="G167:Q168" si="154">$E167*G164</f>
        <v>0</v>
      </c>
      <c r="H167" s="50">
        <f t="shared" si="154"/>
        <v>0</v>
      </c>
      <c r="I167" s="50">
        <f t="shared" si="154"/>
        <v>0</v>
      </c>
      <c r="J167" s="50">
        <f t="shared" si="154"/>
        <v>0</v>
      </c>
      <c r="K167" s="50">
        <f t="shared" si="154"/>
        <v>0</v>
      </c>
      <c r="L167" s="50">
        <f t="shared" si="154"/>
        <v>0</v>
      </c>
      <c r="M167" s="50">
        <f t="shared" si="154"/>
        <v>0</v>
      </c>
      <c r="N167" s="50">
        <f t="shared" si="154"/>
        <v>0</v>
      </c>
      <c r="O167" s="50">
        <f t="shared" si="154"/>
        <v>0</v>
      </c>
      <c r="P167" s="50">
        <f t="shared" si="154"/>
        <v>0</v>
      </c>
      <c r="Q167" s="50">
        <f t="shared" si="154"/>
        <v>0</v>
      </c>
      <c r="R167" s="51">
        <f t="shared" ref="R167:R171" si="155">SUM(F167:Q167)</f>
        <v>0</v>
      </c>
    </row>
    <row r="168" spans="1:20" s="13" customFormat="1" ht="13.5" customHeight="1" thickBot="1" x14ac:dyDescent="0.2">
      <c r="A168" s="110"/>
      <c r="B168" s="113"/>
      <c r="C168" s="80" t="s">
        <v>11</v>
      </c>
      <c r="D168" s="26" t="s">
        <v>20</v>
      </c>
      <c r="E168" s="25"/>
      <c r="F168" s="67" t="s">
        <v>37</v>
      </c>
      <c r="G168" s="67" t="s">
        <v>37</v>
      </c>
      <c r="H168" s="67" t="s">
        <v>37</v>
      </c>
      <c r="I168" s="52">
        <f>$E168*I165</f>
        <v>0</v>
      </c>
      <c r="J168" s="52">
        <f t="shared" si="154"/>
        <v>0</v>
      </c>
      <c r="K168" s="52">
        <f t="shared" si="154"/>
        <v>0</v>
      </c>
      <c r="L168" s="67" t="s">
        <v>37</v>
      </c>
      <c r="M168" s="67" t="s">
        <v>37</v>
      </c>
      <c r="N168" s="67" t="s">
        <v>37</v>
      </c>
      <c r="O168" s="67" t="s">
        <v>37</v>
      </c>
      <c r="P168" s="67" t="s">
        <v>37</v>
      </c>
      <c r="Q168" s="67" t="s">
        <v>37</v>
      </c>
      <c r="R168" s="51">
        <f t="shared" si="155"/>
        <v>0</v>
      </c>
    </row>
    <row r="169" spans="1:20" s="13" customFormat="1" ht="13.5" customHeight="1" thickBot="1" x14ac:dyDescent="0.2">
      <c r="A169" s="110"/>
      <c r="B169" s="113"/>
      <c r="C169" s="80"/>
      <c r="D169" s="26" t="s">
        <v>21</v>
      </c>
      <c r="E169" s="25"/>
      <c r="F169" s="52">
        <f>$E169*F165</f>
        <v>0</v>
      </c>
      <c r="G169" s="52">
        <f t="shared" ref="G169:H169" si="156">$E169*G165</f>
        <v>0</v>
      </c>
      <c r="H169" s="52">
        <f t="shared" si="156"/>
        <v>0</v>
      </c>
      <c r="I169" s="67" t="s">
        <v>51</v>
      </c>
      <c r="J169" s="67" t="s">
        <v>51</v>
      </c>
      <c r="K169" s="67" t="s">
        <v>51</v>
      </c>
      <c r="L169" s="52">
        <f>$E169*L165</f>
        <v>0</v>
      </c>
      <c r="M169" s="52">
        <f t="shared" ref="M169:Q169" si="157">$E169*M165</f>
        <v>0</v>
      </c>
      <c r="N169" s="52">
        <f t="shared" si="157"/>
        <v>0</v>
      </c>
      <c r="O169" s="52">
        <f t="shared" si="157"/>
        <v>0</v>
      </c>
      <c r="P169" s="52">
        <f t="shared" si="157"/>
        <v>0</v>
      </c>
      <c r="Q169" s="52">
        <f t="shared" si="157"/>
        <v>0</v>
      </c>
      <c r="R169" s="51">
        <f t="shared" si="155"/>
        <v>0</v>
      </c>
    </row>
    <row r="170" spans="1:20" s="13" customFormat="1" ht="13.5" customHeight="1" x14ac:dyDescent="0.15">
      <c r="A170" s="110"/>
      <c r="B170" s="113"/>
      <c r="C170" s="81" t="s">
        <v>23</v>
      </c>
      <c r="D170" s="82"/>
      <c r="E170" s="27">
        <v>-3.23</v>
      </c>
      <c r="F170" s="53">
        <f>$E170*F165</f>
        <v>-22916.85</v>
      </c>
      <c r="G170" s="53">
        <f t="shared" ref="G170:Q170" si="158">$E170*G165</f>
        <v>-21976.92</v>
      </c>
      <c r="H170" s="53">
        <f t="shared" si="158"/>
        <v>-20116.439999999999</v>
      </c>
      <c r="I170" s="53">
        <f t="shared" si="158"/>
        <v>-28113.919999999998</v>
      </c>
      <c r="J170" s="53">
        <f t="shared" si="158"/>
        <v>-33359.440000000002</v>
      </c>
      <c r="K170" s="53">
        <f t="shared" si="158"/>
        <v>-20668.77</v>
      </c>
      <c r="L170" s="53">
        <f t="shared" si="158"/>
        <v>-30278.02</v>
      </c>
      <c r="M170" s="53">
        <f t="shared" si="158"/>
        <v>-24005.360000000001</v>
      </c>
      <c r="N170" s="53">
        <f t="shared" si="158"/>
        <v>-21692.68</v>
      </c>
      <c r="O170" s="53">
        <f t="shared" si="158"/>
        <v>-27871.67</v>
      </c>
      <c r="P170" s="53">
        <f t="shared" si="158"/>
        <v>-34124.949999999997</v>
      </c>
      <c r="Q170" s="53">
        <f t="shared" si="158"/>
        <v>-28814.829999999998</v>
      </c>
      <c r="R170" s="54">
        <f t="shared" si="155"/>
        <v>-313939.84999999998</v>
      </c>
    </row>
    <row r="171" spans="1:20" s="13" customFormat="1" ht="13.5" customHeight="1" x14ac:dyDescent="0.15">
      <c r="A171" s="110"/>
      <c r="B171" s="113"/>
      <c r="C171" s="83" t="s">
        <v>32</v>
      </c>
      <c r="D171" s="84"/>
      <c r="E171" s="28">
        <v>3.36</v>
      </c>
      <c r="F171" s="55">
        <f>INT($E171*F165)</f>
        <v>23839</v>
      </c>
      <c r="G171" s="55">
        <f t="shared" ref="G171:Q171" si="159">INT($E171*G165)</f>
        <v>22861</v>
      </c>
      <c r="H171" s="55">
        <f t="shared" si="159"/>
        <v>20926</v>
      </c>
      <c r="I171" s="55">
        <f t="shared" si="159"/>
        <v>29245</v>
      </c>
      <c r="J171" s="55">
        <f t="shared" si="159"/>
        <v>34702</v>
      </c>
      <c r="K171" s="55">
        <f t="shared" si="159"/>
        <v>21500</v>
      </c>
      <c r="L171" s="55">
        <f t="shared" si="159"/>
        <v>31496</v>
      </c>
      <c r="M171" s="55">
        <f t="shared" si="159"/>
        <v>24971</v>
      </c>
      <c r="N171" s="55">
        <f t="shared" si="159"/>
        <v>22565</v>
      </c>
      <c r="O171" s="55">
        <f t="shared" si="159"/>
        <v>28993</v>
      </c>
      <c r="P171" s="55">
        <f t="shared" si="159"/>
        <v>35498</v>
      </c>
      <c r="Q171" s="55">
        <f t="shared" si="159"/>
        <v>29974</v>
      </c>
      <c r="R171" s="49">
        <f t="shared" si="155"/>
        <v>326570</v>
      </c>
    </row>
    <row r="172" spans="1:20" s="13" customFormat="1" ht="13.5" customHeight="1" x14ac:dyDescent="0.15">
      <c r="A172" s="111"/>
      <c r="B172" s="114"/>
      <c r="C172" s="85" t="s">
        <v>12</v>
      </c>
      <c r="D172" s="86"/>
      <c r="E172" s="87"/>
      <c r="F172" s="56">
        <f>INT(SUM(F166:F171))</f>
        <v>922</v>
      </c>
      <c r="G172" s="56">
        <f>INT(SUM(G166:G171))</f>
        <v>884</v>
      </c>
      <c r="H172" s="56">
        <f t="shared" ref="H172:P172" si="160">INT(SUM(H166:H171))</f>
        <v>809</v>
      </c>
      <c r="I172" s="56">
        <f t="shared" si="160"/>
        <v>1131</v>
      </c>
      <c r="J172" s="56">
        <f t="shared" si="160"/>
        <v>1342</v>
      </c>
      <c r="K172" s="56">
        <f t="shared" si="160"/>
        <v>831</v>
      </c>
      <c r="L172" s="56">
        <f t="shared" si="160"/>
        <v>1217</v>
      </c>
      <c r="M172" s="56">
        <f t="shared" si="160"/>
        <v>965</v>
      </c>
      <c r="N172" s="56">
        <f t="shared" si="160"/>
        <v>872</v>
      </c>
      <c r="O172" s="56">
        <f t="shared" si="160"/>
        <v>1121</v>
      </c>
      <c r="P172" s="56">
        <f t="shared" si="160"/>
        <v>1373</v>
      </c>
      <c r="Q172" s="56">
        <f>INT(SUM(Q166:Q171))</f>
        <v>1159</v>
      </c>
      <c r="R172" s="56">
        <f>SUM(F172:Q172)</f>
        <v>12626</v>
      </c>
      <c r="T172" s="69">
        <f t="shared" ref="T172" si="161">R172</f>
        <v>12626</v>
      </c>
    </row>
    <row r="173" spans="1:20" s="13" customFormat="1" ht="13.5" customHeight="1" x14ac:dyDescent="0.15">
      <c r="A173" s="70">
        <v>56</v>
      </c>
      <c r="B173" s="112" t="s">
        <v>108</v>
      </c>
      <c r="C173" s="76" t="s">
        <v>6</v>
      </c>
      <c r="D173" s="77"/>
      <c r="E173" s="78"/>
      <c r="F173" s="47">
        <v>74</v>
      </c>
      <c r="G173" s="47">
        <v>74</v>
      </c>
      <c r="H173" s="47">
        <v>74</v>
      </c>
      <c r="I173" s="47">
        <v>74</v>
      </c>
      <c r="J173" s="47">
        <v>74</v>
      </c>
      <c r="K173" s="47">
        <v>71</v>
      </c>
      <c r="L173" s="47">
        <v>74</v>
      </c>
      <c r="M173" s="47">
        <v>74</v>
      </c>
      <c r="N173" s="47">
        <v>74</v>
      </c>
      <c r="O173" s="47">
        <v>74</v>
      </c>
      <c r="P173" s="47">
        <v>74</v>
      </c>
      <c r="Q173" s="47">
        <v>74</v>
      </c>
      <c r="R173" s="48" t="s">
        <v>7</v>
      </c>
    </row>
    <row r="174" spans="1:20" s="13" customFormat="1" ht="14.25" customHeight="1" thickBot="1" x14ac:dyDescent="0.2">
      <c r="A174" s="110"/>
      <c r="B174" s="113"/>
      <c r="C174" s="23" t="s">
        <v>22</v>
      </c>
      <c r="D174" s="79" t="s">
        <v>9</v>
      </c>
      <c r="E174" s="79"/>
      <c r="F174" s="68">
        <v>6741</v>
      </c>
      <c r="G174" s="68">
        <v>6644</v>
      </c>
      <c r="H174" s="68">
        <v>8076</v>
      </c>
      <c r="I174" s="68">
        <v>9985</v>
      </c>
      <c r="J174" s="68">
        <v>7293</v>
      </c>
      <c r="K174" s="68">
        <v>6974</v>
      </c>
      <c r="L174" s="68">
        <v>7018</v>
      </c>
      <c r="M174" s="68">
        <v>6383</v>
      </c>
      <c r="N174" s="68">
        <v>6965</v>
      </c>
      <c r="O174" s="68">
        <v>6793</v>
      </c>
      <c r="P174" s="68">
        <v>11342</v>
      </c>
      <c r="Q174" s="68">
        <v>8289</v>
      </c>
      <c r="R174" s="49">
        <f>SUM(F174:Q174)</f>
        <v>92503</v>
      </c>
    </row>
    <row r="175" spans="1:20" s="13" customFormat="1" ht="13.5" customHeight="1" thickBot="1" x14ac:dyDescent="0.2">
      <c r="A175" s="110"/>
      <c r="B175" s="113"/>
      <c r="C175" s="80" t="s">
        <v>8</v>
      </c>
      <c r="D175" s="24" t="s">
        <v>9</v>
      </c>
      <c r="E175" s="25"/>
      <c r="F175" s="50">
        <f>$E175*F173*(185-100)/100</f>
        <v>0</v>
      </c>
      <c r="G175" s="50">
        <f t="shared" ref="G175:Q175" si="162">$E175*G173*(185-100)/100</f>
        <v>0</v>
      </c>
      <c r="H175" s="50">
        <f t="shared" si="162"/>
        <v>0</v>
      </c>
      <c r="I175" s="50">
        <f t="shared" si="162"/>
        <v>0</v>
      </c>
      <c r="J175" s="50">
        <f t="shared" si="162"/>
        <v>0</v>
      </c>
      <c r="K175" s="50">
        <f t="shared" si="162"/>
        <v>0</v>
      </c>
      <c r="L175" s="50">
        <f t="shared" si="162"/>
        <v>0</v>
      </c>
      <c r="M175" s="50">
        <f t="shared" si="162"/>
        <v>0</v>
      </c>
      <c r="N175" s="50">
        <f t="shared" si="162"/>
        <v>0</v>
      </c>
      <c r="O175" s="50">
        <f t="shared" si="162"/>
        <v>0</v>
      </c>
      <c r="P175" s="50">
        <f t="shared" si="162"/>
        <v>0</v>
      </c>
      <c r="Q175" s="50">
        <f t="shared" si="162"/>
        <v>0</v>
      </c>
      <c r="R175" s="51">
        <f>SUM(F175:Q175)</f>
        <v>0</v>
      </c>
    </row>
    <row r="176" spans="1:20" s="13" customFormat="1" ht="13.5" customHeight="1" thickBot="1" x14ac:dyDescent="0.2">
      <c r="A176" s="110"/>
      <c r="B176" s="113"/>
      <c r="C176" s="80"/>
      <c r="D176" s="26" t="s">
        <v>10</v>
      </c>
      <c r="E176" s="25"/>
      <c r="F176" s="50">
        <f>$E176*F173</f>
        <v>0</v>
      </c>
      <c r="G176" s="50">
        <f t="shared" ref="G176:Q177" si="163">$E176*G173</f>
        <v>0</v>
      </c>
      <c r="H176" s="50">
        <f t="shared" si="163"/>
        <v>0</v>
      </c>
      <c r="I176" s="50">
        <f t="shared" si="163"/>
        <v>0</v>
      </c>
      <c r="J176" s="50">
        <f t="shared" si="163"/>
        <v>0</v>
      </c>
      <c r="K176" s="50">
        <f t="shared" si="163"/>
        <v>0</v>
      </c>
      <c r="L176" s="50">
        <f t="shared" si="163"/>
        <v>0</v>
      </c>
      <c r="M176" s="50">
        <f t="shared" si="163"/>
        <v>0</v>
      </c>
      <c r="N176" s="50">
        <f t="shared" si="163"/>
        <v>0</v>
      </c>
      <c r="O176" s="50">
        <f t="shared" si="163"/>
        <v>0</v>
      </c>
      <c r="P176" s="50">
        <f t="shared" si="163"/>
        <v>0</v>
      </c>
      <c r="Q176" s="50">
        <f t="shared" si="163"/>
        <v>0</v>
      </c>
      <c r="R176" s="51">
        <f t="shared" ref="R176:R180" si="164">SUM(F176:Q176)</f>
        <v>0</v>
      </c>
    </row>
    <row r="177" spans="1:20" s="13" customFormat="1" ht="13.5" customHeight="1" thickBot="1" x14ac:dyDescent="0.2">
      <c r="A177" s="110"/>
      <c r="B177" s="113"/>
      <c r="C177" s="80" t="s">
        <v>11</v>
      </c>
      <c r="D177" s="26" t="s">
        <v>20</v>
      </c>
      <c r="E177" s="25"/>
      <c r="F177" s="67" t="s">
        <v>37</v>
      </c>
      <c r="G177" s="67" t="s">
        <v>37</v>
      </c>
      <c r="H177" s="67" t="s">
        <v>37</v>
      </c>
      <c r="I177" s="52">
        <f>$E177*I174</f>
        <v>0</v>
      </c>
      <c r="J177" s="52">
        <f t="shared" si="163"/>
        <v>0</v>
      </c>
      <c r="K177" s="52">
        <f t="shared" si="163"/>
        <v>0</v>
      </c>
      <c r="L177" s="67" t="s">
        <v>37</v>
      </c>
      <c r="M177" s="67" t="s">
        <v>37</v>
      </c>
      <c r="N177" s="67" t="s">
        <v>37</v>
      </c>
      <c r="O177" s="67" t="s">
        <v>37</v>
      </c>
      <c r="P177" s="67" t="s">
        <v>37</v>
      </c>
      <c r="Q177" s="67" t="s">
        <v>37</v>
      </c>
      <c r="R177" s="51">
        <f t="shared" si="164"/>
        <v>0</v>
      </c>
    </row>
    <row r="178" spans="1:20" s="13" customFormat="1" ht="13.5" customHeight="1" thickBot="1" x14ac:dyDescent="0.2">
      <c r="A178" s="110"/>
      <c r="B178" s="113"/>
      <c r="C178" s="80"/>
      <c r="D178" s="26" t="s">
        <v>21</v>
      </c>
      <c r="E178" s="25"/>
      <c r="F178" s="52">
        <f>$E178*F174</f>
        <v>0</v>
      </c>
      <c r="G178" s="52">
        <f t="shared" ref="G178:H178" si="165">$E178*G174</f>
        <v>0</v>
      </c>
      <c r="H178" s="52">
        <f t="shared" si="165"/>
        <v>0</v>
      </c>
      <c r="I178" s="67" t="s">
        <v>51</v>
      </c>
      <c r="J178" s="67" t="s">
        <v>51</v>
      </c>
      <c r="K178" s="67" t="s">
        <v>51</v>
      </c>
      <c r="L178" s="52">
        <f>$E178*L174</f>
        <v>0</v>
      </c>
      <c r="M178" s="52">
        <f t="shared" ref="M178:Q178" si="166">$E178*M174</f>
        <v>0</v>
      </c>
      <c r="N178" s="52">
        <f t="shared" si="166"/>
        <v>0</v>
      </c>
      <c r="O178" s="52">
        <f t="shared" si="166"/>
        <v>0</v>
      </c>
      <c r="P178" s="52">
        <f t="shared" si="166"/>
        <v>0</v>
      </c>
      <c r="Q178" s="52">
        <f t="shared" si="166"/>
        <v>0</v>
      </c>
      <c r="R178" s="51">
        <f t="shared" si="164"/>
        <v>0</v>
      </c>
    </row>
    <row r="179" spans="1:20" s="13" customFormat="1" ht="13.5" customHeight="1" x14ac:dyDescent="0.15">
      <c r="A179" s="110"/>
      <c r="B179" s="113"/>
      <c r="C179" s="81" t="s">
        <v>23</v>
      </c>
      <c r="D179" s="82"/>
      <c r="E179" s="27">
        <v>-3.23</v>
      </c>
      <c r="F179" s="53">
        <f>$E179*F174</f>
        <v>-21773.43</v>
      </c>
      <c r="G179" s="53">
        <f t="shared" ref="G179:Q179" si="167">$E179*G174</f>
        <v>-21460.12</v>
      </c>
      <c r="H179" s="53">
        <f t="shared" si="167"/>
        <v>-26085.48</v>
      </c>
      <c r="I179" s="53">
        <f t="shared" si="167"/>
        <v>-32251.55</v>
      </c>
      <c r="J179" s="53">
        <f t="shared" si="167"/>
        <v>-23556.39</v>
      </c>
      <c r="K179" s="53">
        <f t="shared" si="167"/>
        <v>-22526.02</v>
      </c>
      <c r="L179" s="53">
        <f t="shared" si="167"/>
        <v>-22668.14</v>
      </c>
      <c r="M179" s="53">
        <f t="shared" si="167"/>
        <v>-20617.09</v>
      </c>
      <c r="N179" s="53">
        <f t="shared" si="167"/>
        <v>-22496.95</v>
      </c>
      <c r="O179" s="53">
        <f t="shared" si="167"/>
        <v>-21941.39</v>
      </c>
      <c r="P179" s="53">
        <f t="shared" si="167"/>
        <v>-36634.659999999996</v>
      </c>
      <c r="Q179" s="53">
        <f t="shared" si="167"/>
        <v>-26773.47</v>
      </c>
      <c r="R179" s="54">
        <f t="shared" si="164"/>
        <v>-298784.68999999994</v>
      </c>
    </row>
    <row r="180" spans="1:20" s="13" customFormat="1" ht="13.5" customHeight="1" x14ac:dyDescent="0.15">
      <c r="A180" s="110"/>
      <c r="B180" s="113"/>
      <c r="C180" s="83" t="s">
        <v>32</v>
      </c>
      <c r="D180" s="84"/>
      <c r="E180" s="28">
        <v>3.36</v>
      </c>
      <c r="F180" s="55">
        <f>INT($E180*F174)</f>
        <v>22649</v>
      </c>
      <c r="G180" s="55">
        <f t="shared" ref="G180:Q180" si="168">INT($E180*G174)</f>
        <v>22323</v>
      </c>
      <c r="H180" s="55">
        <f t="shared" si="168"/>
        <v>27135</v>
      </c>
      <c r="I180" s="55">
        <f t="shared" si="168"/>
        <v>33549</v>
      </c>
      <c r="J180" s="55">
        <f t="shared" si="168"/>
        <v>24504</v>
      </c>
      <c r="K180" s="55">
        <f t="shared" si="168"/>
        <v>23432</v>
      </c>
      <c r="L180" s="55">
        <f t="shared" si="168"/>
        <v>23580</v>
      </c>
      <c r="M180" s="55">
        <f t="shared" si="168"/>
        <v>21446</v>
      </c>
      <c r="N180" s="55">
        <f t="shared" si="168"/>
        <v>23402</v>
      </c>
      <c r="O180" s="55">
        <f t="shared" si="168"/>
        <v>22824</v>
      </c>
      <c r="P180" s="55">
        <f t="shared" si="168"/>
        <v>38109</v>
      </c>
      <c r="Q180" s="55">
        <f t="shared" si="168"/>
        <v>27851</v>
      </c>
      <c r="R180" s="49">
        <f t="shared" si="164"/>
        <v>310804</v>
      </c>
    </row>
    <row r="181" spans="1:20" s="13" customFormat="1" ht="13.5" customHeight="1" x14ac:dyDescent="0.15">
      <c r="A181" s="111"/>
      <c r="B181" s="114"/>
      <c r="C181" s="85" t="s">
        <v>12</v>
      </c>
      <c r="D181" s="86"/>
      <c r="E181" s="87"/>
      <c r="F181" s="56">
        <f>INT(SUM(F175:F180))</f>
        <v>875</v>
      </c>
      <c r="G181" s="56">
        <f>INT(SUM(G175:G180))</f>
        <v>862</v>
      </c>
      <c r="H181" s="56">
        <f t="shared" ref="H181:P181" si="169">INT(SUM(H175:H180))</f>
        <v>1049</v>
      </c>
      <c r="I181" s="56">
        <f t="shared" si="169"/>
        <v>1297</v>
      </c>
      <c r="J181" s="56">
        <f t="shared" si="169"/>
        <v>947</v>
      </c>
      <c r="K181" s="56">
        <f t="shared" si="169"/>
        <v>905</v>
      </c>
      <c r="L181" s="56">
        <f t="shared" si="169"/>
        <v>911</v>
      </c>
      <c r="M181" s="56">
        <f t="shared" si="169"/>
        <v>828</v>
      </c>
      <c r="N181" s="56">
        <f t="shared" si="169"/>
        <v>905</v>
      </c>
      <c r="O181" s="56">
        <f t="shared" si="169"/>
        <v>882</v>
      </c>
      <c r="P181" s="56">
        <f t="shared" si="169"/>
        <v>1474</v>
      </c>
      <c r="Q181" s="56">
        <f>INT(SUM(Q175:Q180))</f>
        <v>1077</v>
      </c>
      <c r="R181" s="56">
        <f>SUM(F181:Q181)</f>
        <v>12012</v>
      </c>
      <c r="T181" s="69">
        <f t="shared" ref="T181" si="170">R181</f>
        <v>12012</v>
      </c>
    </row>
    <row r="182" spans="1:20" s="13" customFormat="1" ht="13.5" customHeight="1" x14ac:dyDescent="0.15">
      <c r="A182" s="70">
        <v>57</v>
      </c>
      <c r="B182" s="112" t="s">
        <v>109</v>
      </c>
      <c r="C182" s="76" t="s">
        <v>6</v>
      </c>
      <c r="D182" s="77"/>
      <c r="E182" s="78"/>
      <c r="F182" s="47">
        <v>63</v>
      </c>
      <c r="G182" s="47">
        <v>63</v>
      </c>
      <c r="H182" s="47">
        <v>63</v>
      </c>
      <c r="I182" s="47">
        <v>63</v>
      </c>
      <c r="J182" s="47">
        <v>63</v>
      </c>
      <c r="K182" s="47">
        <v>61</v>
      </c>
      <c r="L182" s="47">
        <v>63</v>
      </c>
      <c r="M182" s="47">
        <v>63</v>
      </c>
      <c r="N182" s="47">
        <v>63</v>
      </c>
      <c r="O182" s="47">
        <v>63</v>
      </c>
      <c r="P182" s="47">
        <v>63</v>
      </c>
      <c r="Q182" s="47">
        <v>63</v>
      </c>
      <c r="R182" s="48" t="s">
        <v>7</v>
      </c>
    </row>
    <row r="183" spans="1:20" s="13" customFormat="1" ht="14.25" customHeight="1" thickBot="1" x14ac:dyDescent="0.2">
      <c r="A183" s="110"/>
      <c r="B183" s="113"/>
      <c r="C183" s="23" t="s">
        <v>22</v>
      </c>
      <c r="D183" s="79" t="s">
        <v>9</v>
      </c>
      <c r="E183" s="79"/>
      <c r="F183" s="68">
        <v>9423</v>
      </c>
      <c r="G183" s="68">
        <v>9372</v>
      </c>
      <c r="H183" s="68">
        <v>11774</v>
      </c>
      <c r="I183" s="68">
        <v>13000</v>
      </c>
      <c r="J183" s="68">
        <v>13577</v>
      </c>
      <c r="K183" s="68">
        <v>11321</v>
      </c>
      <c r="L183" s="68">
        <v>11776</v>
      </c>
      <c r="M183" s="68">
        <v>9568</v>
      </c>
      <c r="N183" s="68">
        <v>9136</v>
      </c>
      <c r="O183" s="68">
        <v>9178</v>
      </c>
      <c r="P183" s="68">
        <v>10464</v>
      </c>
      <c r="Q183" s="68">
        <v>9316</v>
      </c>
      <c r="R183" s="49">
        <f>SUM(F183:Q183)</f>
        <v>127905</v>
      </c>
    </row>
    <row r="184" spans="1:20" s="13" customFormat="1" ht="13.5" customHeight="1" thickBot="1" x14ac:dyDescent="0.2">
      <c r="A184" s="110"/>
      <c r="B184" s="113"/>
      <c r="C184" s="80" t="s">
        <v>8</v>
      </c>
      <c r="D184" s="24" t="s">
        <v>9</v>
      </c>
      <c r="E184" s="25"/>
      <c r="F184" s="50">
        <f>$E184*F182*(185-100)/100</f>
        <v>0</v>
      </c>
      <c r="G184" s="50">
        <f t="shared" ref="G184:Q184" si="171">$E184*G182*(185-100)/100</f>
        <v>0</v>
      </c>
      <c r="H184" s="50">
        <f t="shared" si="171"/>
        <v>0</v>
      </c>
      <c r="I184" s="50">
        <f t="shared" si="171"/>
        <v>0</v>
      </c>
      <c r="J184" s="50">
        <f t="shared" si="171"/>
        <v>0</v>
      </c>
      <c r="K184" s="50">
        <f t="shared" si="171"/>
        <v>0</v>
      </c>
      <c r="L184" s="50">
        <f t="shared" si="171"/>
        <v>0</v>
      </c>
      <c r="M184" s="50">
        <f t="shared" si="171"/>
        <v>0</v>
      </c>
      <c r="N184" s="50">
        <f t="shared" si="171"/>
        <v>0</v>
      </c>
      <c r="O184" s="50">
        <f t="shared" si="171"/>
        <v>0</v>
      </c>
      <c r="P184" s="50">
        <f t="shared" si="171"/>
        <v>0</v>
      </c>
      <c r="Q184" s="50">
        <f t="shared" si="171"/>
        <v>0</v>
      </c>
      <c r="R184" s="51">
        <f>SUM(F184:Q184)</f>
        <v>0</v>
      </c>
    </row>
    <row r="185" spans="1:20" s="13" customFormat="1" ht="13.5" customHeight="1" thickBot="1" x14ac:dyDescent="0.2">
      <c r="A185" s="110"/>
      <c r="B185" s="113"/>
      <c r="C185" s="80"/>
      <c r="D185" s="26" t="s">
        <v>10</v>
      </c>
      <c r="E185" s="25"/>
      <c r="F185" s="50">
        <f>$E185*F182</f>
        <v>0</v>
      </c>
      <c r="G185" s="50">
        <f t="shared" ref="G185:Q186" si="172">$E185*G182</f>
        <v>0</v>
      </c>
      <c r="H185" s="50">
        <f t="shared" si="172"/>
        <v>0</v>
      </c>
      <c r="I185" s="50">
        <f t="shared" si="172"/>
        <v>0</v>
      </c>
      <c r="J185" s="50">
        <f t="shared" si="172"/>
        <v>0</v>
      </c>
      <c r="K185" s="50">
        <f t="shared" si="172"/>
        <v>0</v>
      </c>
      <c r="L185" s="50">
        <f t="shared" si="172"/>
        <v>0</v>
      </c>
      <c r="M185" s="50">
        <f t="shared" si="172"/>
        <v>0</v>
      </c>
      <c r="N185" s="50">
        <f t="shared" si="172"/>
        <v>0</v>
      </c>
      <c r="O185" s="50">
        <f t="shared" si="172"/>
        <v>0</v>
      </c>
      <c r="P185" s="50">
        <f t="shared" si="172"/>
        <v>0</v>
      </c>
      <c r="Q185" s="50">
        <f t="shared" si="172"/>
        <v>0</v>
      </c>
      <c r="R185" s="51">
        <f t="shared" ref="R185:R189" si="173">SUM(F185:Q185)</f>
        <v>0</v>
      </c>
    </row>
    <row r="186" spans="1:20" s="13" customFormat="1" ht="13.5" customHeight="1" thickBot="1" x14ac:dyDescent="0.2">
      <c r="A186" s="110"/>
      <c r="B186" s="113"/>
      <c r="C186" s="80" t="s">
        <v>11</v>
      </c>
      <c r="D186" s="26" t="s">
        <v>20</v>
      </c>
      <c r="E186" s="25"/>
      <c r="F186" s="67" t="s">
        <v>37</v>
      </c>
      <c r="G186" s="67" t="s">
        <v>37</v>
      </c>
      <c r="H186" s="67" t="s">
        <v>37</v>
      </c>
      <c r="I186" s="52">
        <f>$E186*I183</f>
        <v>0</v>
      </c>
      <c r="J186" s="52">
        <f t="shared" si="172"/>
        <v>0</v>
      </c>
      <c r="K186" s="52">
        <f t="shared" si="172"/>
        <v>0</v>
      </c>
      <c r="L186" s="67" t="s">
        <v>37</v>
      </c>
      <c r="M186" s="67" t="s">
        <v>37</v>
      </c>
      <c r="N186" s="67" t="s">
        <v>37</v>
      </c>
      <c r="O186" s="67" t="s">
        <v>37</v>
      </c>
      <c r="P186" s="67" t="s">
        <v>37</v>
      </c>
      <c r="Q186" s="67" t="s">
        <v>37</v>
      </c>
      <c r="R186" s="51">
        <f t="shared" si="173"/>
        <v>0</v>
      </c>
    </row>
    <row r="187" spans="1:20" s="13" customFormat="1" ht="13.5" customHeight="1" thickBot="1" x14ac:dyDescent="0.2">
      <c r="A187" s="110"/>
      <c r="B187" s="113"/>
      <c r="C187" s="80"/>
      <c r="D187" s="26" t="s">
        <v>21</v>
      </c>
      <c r="E187" s="25"/>
      <c r="F187" s="52">
        <f>$E187*F183</f>
        <v>0</v>
      </c>
      <c r="G187" s="52">
        <f t="shared" ref="G187:H187" si="174">$E187*G183</f>
        <v>0</v>
      </c>
      <c r="H187" s="52">
        <f t="shared" si="174"/>
        <v>0</v>
      </c>
      <c r="I187" s="67" t="s">
        <v>51</v>
      </c>
      <c r="J187" s="67" t="s">
        <v>51</v>
      </c>
      <c r="K187" s="67" t="s">
        <v>51</v>
      </c>
      <c r="L187" s="52">
        <f>$E187*L183</f>
        <v>0</v>
      </c>
      <c r="M187" s="52">
        <f t="shared" ref="M187:Q187" si="175">$E187*M183</f>
        <v>0</v>
      </c>
      <c r="N187" s="52">
        <f t="shared" si="175"/>
        <v>0</v>
      </c>
      <c r="O187" s="52">
        <f t="shared" si="175"/>
        <v>0</v>
      </c>
      <c r="P187" s="52">
        <f t="shared" si="175"/>
        <v>0</v>
      </c>
      <c r="Q187" s="52">
        <f t="shared" si="175"/>
        <v>0</v>
      </c>
      <c r="R187" s="51">
        <f t="shared" si="173"/>
        <v>0</v>
      </c>
    </row>
    <row r="188" spans="1:20" s="13" customFormat="1" ht="13.5" customHeight="1" x14ac:dyDescent="0.15">
      <c r="A188" s="110"/>
      <c r="B188" s="113"/>
      <c r="C188" s="81" t="s">
        <v>23</v>
      </c>
      <c r="D188" s="82"/>
      <c r="E188" s="27">
        <v>-3.23</v>
      </c>
      <c r="F188" s="53">
        <f>$E188*F183</f>
        <v>-30436.29</v>
      </c>
      <c r="G188" s="53">
        <f t="shared" ref="G188:Q188" si="176">$E188*G183</f>
        <v>-30271.56</v>
      </c>
      <c r="H188" s="53">
        <f t="shared" si="176"/>
        <v>-38030.019999999997</v>
      </c>
      <c r="I188" s="53">
        <f t="shared" si="176"/>
        <v>-41990</v>
      </c>
      <c r="J188" s="53">
        <f t="shared" si="176"/>
        <v>-43853.71</v>
      </c>
      <c r="K188" s="53">
        <f t="shared" si="176"/>
        <v>-36566.83</v>
      </c>
      <c r="L188" s="53">
        <f t="shared" si="176"/>
        <v>-38036.480000000003</v>
      </c>
      <c r="M188" s="53">
        <f t="shared" si="176"/>
        <v>-30904.639999999999</v>
      </c>
      <c r="N188" s="53">
        <f t="shared" si="176"/>
        <v>-29509.279999999999</v>
      </c>
      <c r="O188" s="53">
        <f t="shared" si="176"/>
        <v>-29644.94</v>
      </c>
      <c r="P188" s="53">
        <f t="shared" si="176"/>
        <v>-33798.720000000001</v>
      </c>
      <c r="Q188" s="53">
        <f t="shared" si="176"/>
        <v>-30090.68</v>
      </c>
      <c r="R188" s="54">
        <f t="shared" si="173"/>
        <v>-413133.14999999997</v>
      </c>
    </row>
    <row r="189" spans="1:20" s="13" customFormat="1" ht="13.5" customHeight="1" x14ac:dyDescent="0.15">
      <c r="A189" s="110"/>
      <c r="B189" s="113"/>
      <c r="C189" s="83" t="s">
        <v>32</v>
      </c>
      <c r="D189" s="84"/>
      <c r="E189" s="28">
        <v>3.36</v>
      </c>
      <c r="F189" s="55">
        <f>INT($E189*F183)</f>
        <v>31661</v>
      </c>
      <c r="G189" s="55">
        <f t="shared" ref="G189:Q189" si="177">INT($E189*G183)</f>
        <v>31489</v>
      </c>
      <c r="H189" s="55">
        <f t="shared" si="177"/>
        <v>39560</v>
      </c>
      <c r="I189" s="55">
        <f t="shared" si="177"/>
        <v>43680</v>
      </c>
      <c r="J189" s="55">
        <f t="shared" si="177"/>
        <v>45618</v>
      </c>
      <c r="K189" s="55">
        <f t="shared" si="177"/>
        <v>38038</v>
      </c>
      <c r="L189" s="55">
        <f t="shared" si="177"/>
        <v>39567</v>
      </c>
      <c r="M189" s="55">
        <f t="shared" si="177"/>
        <v>32148</v>
      </c>
      <c r="N189" s="55">
        <f t="shared" si="177"/>
        <v>30696</v>
      </c>
      <c r="O189" s="55">
        <f t="shared" si="177"/>
        <v>30838</v>
      </c>
      <c r="P189" s="55">
        <f t="shared" si="177"/>
        <v>35159</v>
      </c>
      <c r="Q189" s="55">
        <f t="shared" si="177"/>
        <v>31301</v>
      </c>
      <c r="R189" s="49">
        <f t="shared" si="173"/>
        <v>429755</v>
      </c>
    </row>
    <row r="190" spans="1:20" s="13" customFormat="1" ht="13.5" customHeight="1" x14ac:dyDescent="0.15">
      <c r="A190" s="111"/>
      <c r="B190" s="114"/>
      <c r="C190" s="85" t="s">
        <v>12</v>
      </c>
      <c r="D190" s="86"/>
      <c r="E190" s="87"/>
      <c r="F190" s="56">
        <f>INT(SUM(F184:F189))</f>
        <v>1224</v>
      </c>
      <c r="G190" s="56">
        <f>INT(SUM(G184:G189))</f>
        <v>1217</v>
      </c>
      <c r="H190" s="56">
        <f t="shared" ref="H190:P190" si="178">INT(SUM(H184:H189))</f>
        <v>1529</v>
      </c>
      <c r="I190" s="56">
        <f t="shared" si="178"/>
        <v>1690</v>
      </c>
      <c r="J190" s="56">
        <f t="shared" si="178"/>
        <v>1764</v>
      </c>
      <c r="K190" s="56">
        <f t="shared" si="178"/>
        <v>1471</v>
      </c>
      <c r="L190" s="56">
        <f t="shared" si="178"/>
        <v>1530</v>
      </c>
      <c r="M190" s="56">
        <f t="shared" si="178"/>
        <v>1243</v>
      </c>
      <c r="N190" s="56">
        <f t="shared" si="178"/>
        <v>1186</v>
      </c>
      <c r="O190" s="56">
        <f t="shared" si="178"/>
        <v>1193</v>
      </c>
      <c r="P190" s="56">
        <f t="shared" si="178"/>
        <v>1360</v>
      </c>
      <c r="Q190" s="56">
        <f>INT(SUM(Q184:Q189))</f>
        <v>1210</v>
      </c>
      <c r="R190" s="56">
        <f>SUM(F190:Q190)</f>
        <v>16617</v>
      </c>
      <c r="T190" s="69">
        <f t="shared" ref="T190" si="179">R190</f>
        <v>16617</v>
      </c>
    </row>
    <row r="191" spans="1:20" s="13" customFormat="1" ht="13.5" customHeight="1" x14ac:dyDescent="0.15">
      <c r="A191" s="70">
        <v>58</v>
      </c>
      <c r="B191" s="112" t="s">
        <v>110</v>
      </c>
      <c r="C191" s="76" t="s">
        <v>6</v>
      </c>
      <c r="D191" s="77"/>
      <c r="E191" s="78"/>
      <c r="F191" s="47">
        <v>94</v>
      </c>
      <c r="G191" s="47">
        <v>94</v>
      </c>
      <c r="H191" s="47">
        <v>94</v>
      </c>
      <c r="I191" s="47">
        <v>94</v>
      </c>
      <c r="J191" s="47">
        <v>94</v>
      </c>
      <c r="K191" s="47">
        <v>92</v>
      </c>
      <c r="L191" s="47">
        <v>94</v>
      </c>
      <c r="M191" s="47">
        <v>94</v>
      </c>
      <c r="N191" s="47">
        <v>94</v>
      </c>
      <c r="O191" s="47">
        <v>94</v>
      </c>
      <c r="P191" s="47">
        <v>94</v>
      </c>
      <c r="Q191" s="47">
        <v>94</v>
      </c>
      <c r="R191" s="48" t="s">
        <v>7</v>
      </c>
    </row>
    <row r="192" spans="1:20" s="13" customFormat="1" ht="14.25" customHeight="1" thickBot="1" x14ac:dyDescent="0.2">
      <c r="A192" s="110"/>
      <c r="B192" s="113"/>
      <c r="C192" s="23" t="s">
        <v>22</v>
      </c>
      <c r="D192" s="79" t="s">
        <v>9</v>
      </c>
      <c r="E192" s="79"/>
      <c r="F192" s="68">
        <v>11154</v>
      </c>
      <c r="G192" s="68">
        <v>10630</v>
      </c>
      <c r="H192" s="68">
        <v>12249</v>
      </c>
      <c r="I192" s="68">
        <v>15635</v>
      </c>
      <c r="J192" s="68">
        <v>15800</v>
      </c>
      <c r="K192" s="68">
        <v>11515</v>
      </c>
      <c r="L192" s="68">
        <v>12482</v>
      </c>
      <c r="M192" s="68">
        <v>11934</v>
      </c>
      <c r="N192" s="68">
        <v>12849</v>
      </c>
      <c r="O192" s="68">
        <v>14608</v>
      </c>
      <c r="P192" s="68">
        <v>16337</v>
      </c>
      <c r="Q192" s="68">
        <v>12122</v>
      </c>
      <c r="R192" s="49">
        <f>SUM(F192:Q192)</f>
        <v>157315</v>
      </c>
    </row>
    <row r="193" spans="1:20" s="13" customFormat="1" ht="13.5" customHeight="1" thickBot="1" x14ac:dyDescent="0.2">
      <c r="A193" s="110"/>
      <c r="B193" s="113"/>
      <c r="C193" s="80" t="s">
        <v>8</v>
      </c>
      <c r="D193" s="24" t="s">
        <v>9</v>
      </c>
      <c r="E193" s="25"/>
      <c r="F193" s="50">
        <f>$E193*F191*(185-100)/100</f>
        <v>0</v>
      </c>
      <c r="G193" s="50">
        <f t="shared" ref="G193:Q193" si="180">$E193*G191*(185-100)/100</f>
        <v>0</v>
      </c>
      <c r="H193" s="50">
        <f t="shared" si="180"/>
        <v>0</v>
      </c>
      <c r="I193" s="50">
        <f t="shared" si="180"/>
        <v>0</v>
      </c>
      <c r="J193" s="50">
        <f t="shared" si="180"/>
        <v>0</v>
      </c>
      <c r="K193" s="50">
        <f t="shared" si="180"/>
        <v>0</v>
      </c>
      <c r="L193" s="50">
        <f t="shared" si="180"/>
        <v>0</v>
      </c>
      <c r="M193" s="50">
        <f t="shared" si="180"/>
        <v>0</v>
      </c>
      <c r="N193" s="50">
        <f t="shared" si="180"/>
        <v>0</v>
      </c>
      <c r="O193" s="50">
        <f t="shared" si="180"/>
        <v>0</v>
      </c>
      <c r="P193" s="50">
        <f t="shared" si="180"/>
        <v>0</v>
      </c>
      <c r="Q193" s="50">
        <f t="shared" si="180"/>
        <v>0</v>
      </c>
      <c r="R193" s="51">
        <f>SUM(F193:Q193)</f>
        <v>0</v>
      </c>
    </row>
    <row r="194" spans="1:20" s="13" customFormat="1" ht="13.5" customHeight="1" thickBot="1" x14ac:dyDescent="0.2">
      <c r="A194" s="110"/>
      <c r="B194" s="113"/>
      <c r="C194" s="80"/>
      <c r="D194" s="26" t="s">
        <v>10</v>
      </c>
      <c r="E194" s="25"/>
      <c r="F194" s="50">
        <f>$E194*F191</f>
        <v>0</v>
      </c>
      <c r="G194" s="50">
        <f t="shared" ref="G194:Q195" si="181">$E194*G191</f>
        <v>0</v>
      </c>
      <c r="H194" s="50">
        <f t="shared" si="181"/>
        <v>0</v>
      </c>
      <c r="I194" s="50">
        <f t="shared" si="181"/>
        <v>0</v>
      </c>
      <c r="J194" s="50">
        <f t="shared" si="181"/>
        <v>0</v>
      </c>
      <c r="K194" s="50">
        <f t="shared" si="181"/>
        <v>0</v>
      </c>
      <c r="L194" s="50">
        <f t="shared" si="181"/>
        <v>0</v>
      </c>
      <c r="M194" s="50">
        <f t="shared" si="181"/>
        <v>0</v>
      </c>
      <c r="N194" s="50">
        <f t="shared" si="181"/>
        <v>0</v>
      </c>
      <c r="O194" s="50">
        <f t="shared" si="181"/>
        <v>0</v>
      </c>
      <c r="P194" s="50">
        <f t="shared" si="181"/>
        <v>0</v>
      </c>
      <c r="Q194" s="50">
        <f t="shared" si="181"/>
        <v>0</v>
      </c>
      <c r="R194" s="51">
        <f t="shared" ref="R194:R198" si="182">SUM(F194:Q194)</f>
        <v>0</v>
      </c>
    </row>
    <row r="195" spans="1:20" s="13" customFormat="1" ht="13.5" customHeight="1" thickBot="1" x14ac:dyDescent="0.2">
      <c r="A195" s="110"/>
      <c r="B195" s="113"/>
      <c r="C195" s="80" t="s">
        <v>11</v>
      </c>
      <c r="D195" s="26" t="s">
        <v>20</v>
      </c>
      <c r="E195" s="25"/>
      <c r="F195" s="67" t="s">
        <v>37</v>
      </c>
      <c r="G195" s="67" t="s">
        <v>37</v>
      </c>
      <c r="H195" s="67" t="s">
        <v>37</v>
      </c>
      <c r="I195" s="52">
        <f>$E195*I192</f>
        <v>0</v>
      </c>
      <c r="J195" s="52">
        <f t="shared" si="181"/>
        <v>0</v>
      </c>
      <c r="K195" s="52">
        <f t="shared" si="181"/>
        <v>0</v>
      </c>
      <c r="L195" s="67" t="s">
        <v>37</v>
      </c>
      <c r="M195" s="67" t="s">
        <v>37</v>
      </c>
      <c r="N195" s="67" t="s">
        <v>37</v>
      </c>
      <c r="O195" s="67" t="s">
        <v>37</v>
      </c>
      <c r="P195" s="67" t="s">
        <v>37</v>
      </c>
      <c r="Q195" s="67" t="s">
        <v>37</v>
      </c>
      <c r="R195" s="51">
        <f t="shared" si="182"/>
        <v>0</v>
      </c>
    </row>
    <row r="196" spans="1:20" s="13" customFormat="1" ht="13.5" customHeight="1" thickBot="1" x14ac:dyDescent="0.2">
      <c r="A196" s="110"/>
      <c r="B196" s="113"/>
      <c r="C196" s="80"/>
      <c r="D196" s="26" t="s">
        <v>21</v>
      </c>
      <c r="E196" s="25"/>
      <c r="F196" s="52">
        <f>$E196*F192</f>
        <v>0</v>
      </c>
      <c r="G196" s="52">
        <f t="shared" ref="G196:H196" si="183">$E196*G192</f>
        <v>0</v>
      </c>
      <c r="H196" s="52">
        <f t="shared" si="183"/>
        <v>0</v>
      </c>
      <c r="I196" s="67" t="s">
        <v>51</v>
      </c>
      <c r="J196" s="67" t="s">
        <v>51</v>
      </c>
      <c r="K196" s="67" t="s">
        <v>51</v>
      </c>
      <c r="L196" s="52">
        <f>$E196*L192</f>
        <v>0</v>
      </c>
      <c r="M196" s="52">
        <f t="shared" ref="M196:Q196" si="184">$E196*M192</f>
        <v>0</v>
      </c>
      <c r="N196" s="52">
        <f t="shared" si="184"/>
        <v>0</v>
      </c>
      <c r="O196" s="52">
        <f t="shared" si="184"/>
        <v>0</v>
      </c>
      <c r="P196" s="52">
        <f t="shared" si="184"/>
        <v>0</v>
      </c>
      <c r="Q196" s="52">
        <f t="shared" si="184"/>
        <v>0</v>
      </c>
      <c r="R196" s="51">
        <f t="shared" si="182"/>
        <v>0</v>
      </c>
    </row>
    <row r="197" spans="1:20" s="13" customFormat="1" ht="13.5" customHeight="1" x14ac:dyDescent="0.15">
      <c r="A197" s="110"/>
      <c r="B197" s="113"/>
      <c r="C197" s="81" t="s">
        <v>23</v>
      </c>
      <c r="D197" s="82"/>
      <c r="E197" s="27">
        <v>-3.23</v>
      </c>
      <c r="F197" s="53">
        <f>$E197*F192</f>
        <v>-36027.42</v>
      </c>
      <c r="G197" s="53">
        <f t="shared" ref="G197:Q197" si="185">$E197*G192</f>
        <v>-34334.9</v>
      </c>
      <c r="H197" s="53">
        <f t="shared" si="185"/>
        <v>-39564.269999999997</v>
      </c>
      <c r="I197" s="53">
        <f t="shared" si="185"/>
        <v>-50501.05</v>
      </c>
      <c r="J197" s="53">
        <f t="shared" si="185"/>
        <v>-51034</v>
      </c>
      <c r="K197" s="53">
        <f t="shared" si="185"/>
        <v>-37193.449999999997</v>
      </c>
      <c r="L197" s="53">
        <f t="shared" si="185"/>
        <v>-40316.86</v>
      </c>
      <c r="M197" s="53">
        <f t="shared" si="185"/>
        <v>-38546.82</v>
      </c>
      <c r="N197" s="53">
        <f t="shared" si="185"/>
        <v>-41502.269999999997</v>
      </c>
      <c r="O197" s="53">
        <f t="shared" si="185"/>
        <v>-47183.839999999997</v>
      </c>
      <c r="P197" s="53">
        <f t="shared" si="185"/>
        <v>-52768.51</v>
      </c>
      <c r="Q197" s="53">
        <f t="shared" si="185"/>
        <v>-39154.06</v>
      </c>
      <c r="R197" s="54">
        <f t="shared" si="182"/>
        <v>-508127.45</v>
      </c>
    </row>
    <row r="198" spans="1:20" s="13" customFormat="1" ht="13.5" customHeight="1" x14ac:dyDescent="0.15">
      <c r="A198" s="110"/>
      <c r="B198" s="113"/>
      <c r="C198" s="83" t="s">
        <v>32</v>
      </c>
      <c r="D198" s="84"/>
      <c r="E198" s="28">
        <v>3.36</v>
      </c>
      <c r="F198" s="55">
        <f>INT($E198*F192)</f>
        <v>37477</v>
      </c>
      <c r="G198" s="55">
        <f t="shared" ref="G198:Q198" si="186">INT($E198*G192)</f>
        <v>35716</v>
      </c>
      <c r="H198" s="55">
        <f t="shared" si="186"/>
        <v>41156</v>
      </c>
      <c r="I198" s="55">
        <f t="shared" si="186"/>
        <v>52533</v>
      </c>
      <c r="J198" s="55">
        <f t="shared" si="186"/>
        <v>53088</v>
      </c>
      <c r="K198" s="55">
        <f t="shared" si="186"/>
        <v>38690</v>
      </c>
      <c r="L198" s="55">
        <f t="shared" si="186"/>
        <v>41939</v>
      </c>
      <c r="M198" s="55">
        <f t="shared" si="186"/>
        <v>40098</v>
      </c>
      <c r="N198" s="55">
        <f t="shared" si="186"/>
        <v>43172</v>
      </c>
      <c r="O198" s="55">
        <f t="shared" si="186"/>
        <v>49082</v>
      </c>
      <c r="P198" s="55">
        <f t="shared" si="186"/>
        <v>54892</v>
      </c>
      <c r="Q198" s="55">
        <f t="shared" si="186"/>
        <v>40729</v>
      </c>
      <c r="R198" s="49">
        <f t="shared" si="182"/>
        <v>528572</v>
      </c>
    </row>
    <row r="199" spans="1:20" s="13" customFormat="1" ht="13.5" customHeight="1" x14ac:dyDescent="0.15">
      <c r="A199" s="111"/>
      <c r="B199" s="114"/>
      <c r="C199" s="85" t="s">
        <v>12</v>
      </c>
      <c r="D199" s="86"/>
      <c r="E199" s="87"/>
      <c r="F199" s="56">
        <f>INT(SUM(F193:F198))</f>
        <v>1449</v>
      </c>
      <c r="G199" s="56">
        <f>INT(SUM(G193:G198))</f>
        <v>1381</v>
      </c>
      <c r="H199" s="56">
        <f t="shared" ref="H199:P199" si="187">INT(SUM(H193:H198))</f>
        <v>1591</v>
      </c>
      <c r="I199" s="56">
        <f t="shared" si="187"/>
        <v>2031</v>
      </c>
      <c r="J199" s="56">
        <f t="shared" si="187"/>
        <v>2054</v>
      </c>
      <c r="K199" s="56">
        <f t="shared" si="187"/>
        <v>1496</v>
      </c>
      <c r="L199" s="56">
        <f t="shared" si="187"/>
        <v>1622</v>
      </c>
      <c r="M199" s="56">
        <f t="shared" si="187"/>
        <v>1551</v>
      </c>
      <c r="N199" s="56">
        <f t="shared" si="187"/>
        <v>1669</v>
      </c>
      <c r="O199" s="56">
        <f t="shared" si="187"/>
        <v>1898</v>
      </c>
      <c r="P199" s="56">
        <f t="shared" si="187"/>
        <v>2123</v>
      </c>
      <c r="Q199" s="56">
        <f>INT(SUM(Q193:Q198))</f>
        <v>1574</v>
      </c>
      <c r="R199" s="56">
        <f>SUM(F199:Q199)</f>
        <v>20439</v>
      </c>
      <c r="T199" s="69">
        <f t="shared" ref="T199" si="188">R199</f>
        <v>20439</v>
      </c>
    </row>
    <row r="200" spans="1:20" s="13" customFormat="1" ht="13.5" customHeight="1" x14ac:dyDescent="0.15">
      <c r="A200" s="70">
        <v>59</v>
      </c>
      <c r="B200" s="112" t="s">
        <v>111</v>
      </c>
      <c r="C200" s="76" t="s">
        <v>6</v>
      </c>
      <c r="D200" s="77"/>
      <c r="E200" s="78"/>
      <c r="F200" s="47">
        <v>78</v>
      </c>
      <c r="G200" s="47">
        <v>78</v>
      </c>
      <c r="H200" s="47">
        <v>78</v>
      </c>
      <c r="I200" s="47">
        <v>78</v>
      </c>
      <c r="J200" s="47">
        <v>78</v>
      </c>
      <c r="K200" s="47">
        <v>49</v>
      </c>
      <c r="L200" s="47">
        <v>78</v>
      </c>
      <c r="M200" s="47">
        <v>78</v>
      </c>
      <c r="N200" s="47">
        <v>78</v>
      </c>
      <c r="O200" s="47">
        <v>78</v>
      </c>
      <c r="P200" s="47">
        <v>78</v>
      </c>
      <c r="Q200" s="47">
        <v>78</v>
      </c>
      <c r="R200" s="48" t="s">
        <v>7</v>
      </c>
    </row>
    <row r="201" spans="1:20" s="13" customFormat="1" ht="14.25" customHeight="1" thickBot="1" x14ac:dyDescent="0.2">
      <c r="A201" s="110"/>
      <c r="B201" s="113"/>
      <c r="C201" s="23" t="s">
        <v>22</v>
      </c>
      <c r="D201" s="79" t="s">
        <v>9</v>
      </c>
      <c r="E201" s="79"/>
      <c r="F201" s="68">
        <v>6490</v>
      </c>
      <c r="G201" s="68">
        <v>6022</v>
      </c>
      <c r="H201" s="68">
        <v>6045</v>
      </c>
      <c r="I201" s="68">
        <v>7674</v>
      </c>
      <c r="J201" s="68">
        <v>7118</v>
      </c>
      <c r="K201" s="68">
        <v>5188</v>
      </c>
      <c r="L201" s="68">
        <v>6565</v>
      </c>
      <c r="M201" s="68">
        <v>6292</v>
      </c>
      <c r="N201" s="68">
        <v>6181</v>
      </c>
      <c r="O201" s="68">
        <v>6659</v>
      </c>
      <c r="P201" s="68">
        <v>8694</v>
      </c>
      <c r="Q201" s="68">
        <v>7802</v>
      </c>
      <c r="R201" s="49">
        <f>SUM(F201:Q201)</f>
        <v>80730</v>
      </c>
    </row>
    <row r="202" spans="1:20" s="13" customFormat="1" ht="13.5" customHeight="1" thickBot="1" x14ac:dyDescent="0.2">
      <c r="A202" s="110"/>
      <c r="B202" s="113"/>
      <c r="C202" s="80" t="s">
        <v>8</v>
      </c>
      <c r="D202" s="24" t="s">
        <v>9</v>
      </c>
      <c r="E202" s="25"/>
      <c r="F202" s="50">
        <f>$E202*F200*(185-100)/100</f>
        <v>0</v>
      </c>
      <c r="G202" s="50">
        <f t="shared" ref="G202:Q202" si="189">$E202*G200*(185-100)/100</f>
        <v>0</v>
      </c>
      <c r="H202" s="50">
        <f t="shared" si="189"/>
        <v>0</v>
      </c>
      <c r="I202" s="50">
        <f t="shared" si="189"/>
        <v>0</v>
      </c>
      <c r="J202" s="50">
        <f t="shared" si="189"/>
        <v>0</v>
      </c>
      <c r="K202" s="50">
        <f t="shared" si="189"/>
        <v>0</v>
      </c>
      <c r="L202" s="50">
        <f t="shared" si="189"/>
        <v>0</v>
      </c>
      <c r="M202" s="50">
        <f t="shared" si="189"/>
        <v>0</v>
      </c>
      <c r="N202" s="50">
        <f t="shared" si="189"/>
        <v>0</v>
      </c>
      <c r="O202" s="50">
        <f t="shared" si="189"/>
        <v>0</v>
      </c>
      <c r="P202" s="50">
        <f t="shared" si="189"/>
        <v>0</v>
      </c>
      <c r="Q202" s="50">
        <f t="shared" si="189"/>
        <v>0</v>
      </c>
      <c r="R202" s="51">
        <f>SUM(F202:Q202)</f>
        <v>0</v>
      </c>
    </row>
    <row r="203" spans="1:20" s="13" customFormat="1" ht="13.5" customHeight="1" thickBot="1" x14ac:dyDescent="0.2">
      <c r="A203" s="110"/>
      <c r="B203" s="113"/>
      <c r="C203" s="80"/>
      <c r="D203" s="26" t="s">
        <v>10</v>
      </c>
      <c r="E203" s="25"/>
      <c r="F203" s="50">
        <f>$E203*F200</f>
        <v>0</v>
      </c>
      <c r="G203" s="50">
        <f t="shared" ref="G203:Q204" si="190">$E203*G200</f>
        <v>0</v>
      </c>
      <c r="H203" s="50">
        <f t="shared" si="190"/>
        <v>0</v>
      </c>
      <c r="I203" s="50">
        <f t="shared" si="190"/>
        <v>0</v>
      </c>
      <c r="J203" s="50">
        <f t="shared" si="190"/>
        <v>0</v>
      </c>
      <c r="K203" s="50">
        <f t="shared" si="190"/>
        <v>0</v>
      </c>
      <c r="L203" s="50">
        <f t="shared" si="190"/>
        <v>0</v>
      </c>
      <c r="M203" s="50">
        <f t="shared" si="190"/>
        <v>0</v>
      </c>
      <c r="N203" s="50">
        <f t="shared" si="190"/>
        <v>0</v>
      </c>
      <c r="O203" s="50">
        <f t="shared" si="190"/>
        <v>0</v>
      </c>
      <c r="P203" s="50">
        <f t="shared" si="190"/>
        <v>0</v>
      </c>
      <c r="Q203" s="50">
        <f t="shared" si="190"/>
        <v>0</v>
      </c>
      <c r="R203" s="51">
        <f t="shared" ref="R203:R207" si="191">SUM(F203:Q203)</f>
        <v>0</v>
      </c>
    </row>
    <row r="204" spans="1:20" s="13" customFormat="1" ht="13.5" customHeight="1" thickBot="1" x14ac:dyDescent="0.2">
      <c r="A204" s="110"/>
      <c r="B204" s="113"/>
      <c r="C204" s="80" t="s">
        <v>11</v>
      </c>
      <c r="D204" s="26" t="s">
        <v>20</v>
      </c>
      <c r="E204" s="25"/>
      <c r="F204" s="67" t="s">
        <v>37</v>
      </c>
      <c r="G204" s="67" t="s">
        <v>37</v>
      </c>
      <c r="H204" s="67" t="s">
        <v>37</v>
      </c>
      <c r="I204" s="52">
        <f>$E204*I201</f>
        <v>0</v>
      </c>
      <c r="J204" s="52">
        <f t="shared" si="190"/>
        <v>0</v>
      </c>
      <c r="K204" s="52">
        <f t="shared" si="190"/>
        <v>0</v>
      </c>
      <c r="L204" s="67" t="s">
        <v>37</v>
      </c>
      <c r="M204" s="67" t="s">
        <v>37</v>
      </c>
      <c r="N204" s="67" t="s">
        <v>37</v>
      </c>
      <c r="O204" s="67" t="s">
        <v>37</v>
      </c>
      <c r="P204" s="67" t="s">
        <v>37</v>
      </c>
      <c r="Q204" s="67" t="s">
        <v>37</v>
      </c>
      <c r="R204" s="51">
        <f t="shared" si="191"/>
        <v>0</v>
      </c>
    </row>
    <row r="205" spans="1:20" s="13" customFormat="1" ht="13.5" customHeight="1" thickBot="1" x14ac:dyDescent="0.2">
      <c r="A205" s="110"/>
      <c r="B205" s="113"/>
      <c r="C205" s="80"/>
      <c r="D205" s="26" t="s">
        <v>21</v>
      </c>
      <c r="E205" s="25"/>
      <c r="F205" s="52">
        <f>$E205*F201</f>
        <v>0</v>
      </c>
      <c r="G205" s="52">
        <f t="shared" ref="G205:H205" si="192">$E205*G201</f>
        <v>0</v>
      </c>
      <c r="H205" s="52">
        <f t="shared" si="192"/>
        <v>0</v>
      </c>
      <c r="I205" s="67" t="s">
        <v>51</v>
      </c>
      <c r="J205" s="67" t="s">
        <v>51</v>
      </c>
      <c r="K205" s="67" t="s">
        <v>51</v>
      </c>
      <c r="L205" s="52">
        <f>$E205*L201</f>
        <v>0</v>
      </c>
      <c r="M205" s="52">
        <f t="shared" ref="M205:Q205" si="193">$E205*M201</f>
        <v>0</v>
      </c>
      <c r="N205" s="52">
        <f t="shared" si="193"/>
        <v>0</v>
      </c>
      <c r="O205" s="52">
        <f t="shared" si="193"/>
        <v>0</v>
      </c>
      <c r="P205" s="52">
        <f t="shared" si="193"/>
        <v>0</v>
      </c>
      <c r="Q205" s="52">
        <f t="shared" si="193"/>
        <v>0</v>
      </c>
      <c r="R205" s="51">
        <f t="shared" si="191"/>
        <v>0</v>
      </c>
    </row>
    <row r="206" spans="1:20" s="13" customFormat="1" ht="13.5" customHeight="1" x14ac:dyDescent="0.15">
      <c r="A206" s="110"/>
      <c r="B206" s="113"/>
      <c r="C206" s="81" t="s">
        <v>23</v>
      </c>
      <c r="D206" s="82"/>
      <c r="E206" s="27">
        <v>-3.23</v>
      </c>
      <c r="F206" s="53">
        <f>$E206*F201</f>
        <v>-20962.7</v>
      </c>
      <c r="G206" s="53">
        <f t="shared" ref="G206:Q206" si="194">$E206*G201</f>
        <v>-19451.060000000001</v>
      </c>
      <c r="H206" s="53">
        <f t="shared" si="194"/>
        <v>-19525.349999999999</v>
      </c>
      <c r="I206" s="53">
        <f t="shared" si="194"/>
        <v>-24787.02</v>
      </c>
      <c r="J206" s="53">
        <f t="shared" si="194"/>
        <v>-22991.14</v>
      </c>
      <c r="K206" s="53">
        <f t="shared" si="194"/>
        <v>-16757.240000000002</v>
      </c>
      <c r="L206" s="53">
        <f t="shared" si="194"/>
        <v>-21204.95</v>
      </c>
      <c r="M206" s="53">
        <f t="shared" si="194"/>
        <v>-20323.16</v>
      </c>
      <c r="N206" s="53">
        <f t="shared" si="194"/>
        <v>-19964.63</v>
      </c>
      <c r="O206" s="53">
        <f t="shared" si="194"/>
        <v>-21508.57</v>
      </c>
      <c r="P206" s="53">
        <f t="shared" si="194"/>
        <v>-28081.62</v>
      </c>
      <c r="Q206" s="53">
        <f t="shared" si="194"/>
        <v>-25200.46</v>
      </c>
      <c r="R206" s="54">
        <f t="shared" si="191"/>
        <v>-260757.90000000002</v>
      </c>
    </row>
    <row r="207" spans="1:20" s="13" customFormat="1" ht="13.5" customHeight="1" x14ac:dyDescent="0.15">
      <c r="A207" s="110"/>
      <c r="B207" s="113"/>
      <c r="C207" s="83" t="s">
        <v>32</v>
      </c>
      <c r="D207" s="84"/>
      <c r="E207" s="28">
        <v>3.36</v>
      </c>
      <c r="F207" s="55">
        <f>INT($E207*F201)</f>
        <v>21806</v>
      </c>
      <c r="G207" s="55">
        <f t="shared" ref="G207:Q207" si="195">INT($E207*G201)</f>
        <v>20233</v>
      </c>
      <c r="H207" s="55">
        <f t="shared" si="195"/>
        <v>20311</v>
      </c>
      <c r="I207" s="55">
        <f t="shared" si="195"/>
        <v>25784</v>
      </c>
      <c r="J207" s="55">
        <f t="shared" si="195"/>
        <v>23916</v>
      </c>
      <c r="K207" s="55">
        <f t="shared" si="195"/>
        <v>17431</v>
      </c>
      <c r="L207" s="55">
        <f t="shared" si="195"/>
        <v>22058</v>
      </c>
      <c r="M207" s="55">
        <f t="shared" si="195"/>
        <v>21141</v>
      </c>
      <c r="N207" s="55">
        <f t="shared" si="195"/>
        <v>20768</v>
      </c>
      <c r="O207" s="55">
        <f t="shared" si="195"/>
        <v>22374</v>
      </c>
      <c r="P207" s="55">
        <f t="shared" si="195"/>
        <v>29211</v>
      </c>
      <c r="Q207" s="55">
        <f t="shared" si="195"/>
        <v>26214</v>
      </c>
      <c r="R207" s="49">
        <f t="shared" si="191"/>
        <v>271247</v>
      </c>
    </row>
    <row r="208" spans="1:20" s="13" customFormat="1" ht="13.5" customHeight="1" x14ac:dyDescent="0.15">
      <c r="A208" s="111"/>
      <c r="B208" s="114"/>
      <c r="C208" s="85" t="s">
        <v>12</v>
      </c>
      <c r="D208" s="86"/>
      <c r="E208" s="87"/>
      <c r="F208" s="56">
        <f>INT(SUM(F202:F207))</f>
        <v>843</v>
      </c>
      <c r="G208" s="56">
        <f>INT(SUM(G202:G207))</f>
        <v>781</v>
      </c>
      <c r="H208" s="56">
        <f t="shared" ref="H208:P208" si="196">INT(SUM(H202:H207))</f>
        <v>785</v>
      </c>
      <c r="I208" s="56">
        <f t="shared" si="196"/>
        <v>996</v>
      </c>
      <c r="J208" s="56">
        <f t="shared" si="196"/>
        <v>924</v>
      </c>
      <c r="K208" s="56">
        <f t="shared" si="196"/>
        <v>673</v>
      </c>
      <c r="L208" s="56">
        <f t="shared" si="196"/>
        <v>853</v>
      </c>
      <c r="M208" s="56">
        <f t="shared" si="196"/>
        <v>817</v>
      </c>
      <c r="N208" s="56">
        <f t="shared" si="196"/>
        <v>803</v>
      </c>
      <c r="O208" s="56">
        <f t="shared" si="196"/>
        <v>865</v>
      </c>
      <c r="P208" s="56">
        <f t="shared" si="196"/>
        <v>1129</v>
      </c>
      <c r="Q208" s="56">
        <f>INT(SUM(Q202:Q207))</f>
        <v>1013</v>
      </c>
      <c r="R208" s="56">
        <f>SUM(F208:Q208)</f>
        <v>10482</v>
      </c>
      <c r="T208" s="69">
        <f t="shared" ref="T208" si="197">R208</f>
        <v>10482</v>
      </c>
    </row>
    <row r="209" spans="1:20" s="13" customFormat="1" ht="13.5" customHeight="1" x14ac:dyDescent="0.15">
      <c r="A209" s="29"/>
      <c r="B209" s="30"/>
      <c r="C209" s="30"/>
      <c r="D209" s="31"/>
      <c r="E209" s="32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4"/>
    </row>
    <row r="210" spans="1:20" ht="12.75" customHeight="1" x14ac:dyDescent="0.15">
      <c r="A210" s="35"/>
      <c r="B210" s="36"/>
      <c r="C210" s="36"/>
      <c r="D210" s="37"/>
      <c r="E210" s="38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20" t="s">
        <v>13</v>
      </c>
    </row>
    <row r="211" spans="1:20" ht="13.5" customHeight="1" x14ac:dyDescent="0.15">
      <c r="A211" s="35"/>
      <c r="B211" s="36"/>
      <c r="C211" s="36"/>
      <c r="D211" s="37"/>
      <c r="E211" s="38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22">
        <f>R208+R199+R190+R181+R172+R163+R154+R145+R136+R127+R118+R109+R100+R91+R82+R73+R64+R55+R46+R37+R28+R19</f>
        <v>321550</v>
      </c>
      <c r="T211" s="1">
        <f>SUM(T11:T210)</f>
        <v>321550</v>
      </c>
    </row>
    <row r="212" spans="1:20" x14ac:dyDescent="0.15">
      <c r="A212" s="13"/>
      <c r="B212" s="13"/>
      <c r="C212" s="13"/>
      <c r="D212" s="13"/>
      <c r="E212" s="13"/>
      <c r="R212" s="40"/>
    </row>
    <row r="213" spans="1:20" x14ac:dyDescent="0.15">
      <c r="A213" s="89" t="s">
        <v>35</v>
      </c>
      <c r="B213" s="90"/>
      <c r="C213" s="90"/>
      <c r="D213" s="90"/>
      <c r="E213" s="91"/>
      <c r="F213" s="41"/>
      <c r="G213" s="41"/>
      <c r="H213" s="41"/>
      <c r="I213" s="41"/>
      <c r="J213" s="41"/>
      <c r="K213" s="41"/>
      <c r="L213" s="41"/>
      <c r="R213" s="40"/>
    </row>
    <row r="214" spans="1:20" x14ac:dyDescent="0.15">
      <c r="A214" s="92" t="s">
        <v>14</v>
      </c>
      <c r="B214" s="93"/>
      <c r="C214" s="93"/>
      <c r="D214" s="93"/>
      <c r="E214" s="94"/>
      <c r="F214" s="42" t="s">
        <v>27</v>
      </c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4"/>
      <c r="R214" s="40"/>
    </row>
    <row r="215" spans="1:20" x14ac:dyDescent="0.15">
      <c r="A215" s="92" t="s">
        <v>15</v>
      </c>
      <c r="B215" s="93"/>
      <c r="C215" s="93"/>
      <c r="D215" s="93"/>
      <c r="E215" s="94"/>
      <c r="F215" s="42" t="s">
        <v>16</v>
      </c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4"/>
      <c r="R215" s="40"/>
    </row>
    <row r="216" spans="1:20" x14ac:dyDescent="0.15">
      <c r="A216" s="92" t="s">
        <v>17</v>
      </c>
      <c r="B216" s="93"/>
      <c r="C216" s="93"/>
      <c r="D216" s="93"/>
      <c r="E216" s="94"/>
      <c r="F216" s="42" t="s">
        <v>18</v>
      </c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4"/>
      <c r="R216" s="40"/>
    </row>
    <row r="217" spans="1:20" ht="12" customHeight="1" x14ac:dyDescent="0.15">
      <c r="A217" s="88" t="s">
        <v>25</v>
      </c>
      <c r="B217" s="88"/>
      <c r="C217" s="88"/>
      <c r="D217" s="88"/>
      <c r="E217" s="88"/>
      <c r="F217" s="65" t="s">
        <v>28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43"/>
      <c r="Q217" s="44"/>
      <c r="R217" s="40"/>
    </row>
    <row r="218" spans="1:20" x14ac:dyDescent="0.15">
      <c r="A218" s="57" t="s">
        <v>26</v>
      </c>
      <c r="B218" s="57"/>
      <c r="C218" s="58"/>
      <c r="D218" s="59"/>
      <c r="E218" s="60"/>
      <c r="F218" s="61" t="s">
        <v>29</v>
      </c>
      <c r="G218" s="62"/>
      <c r="H218" s="62"/>
      <c r="I218" s="62"/>
      <c r="J218" s="62"/>
      <c r="K218" s="62"/>
      <c r="L218" s="62"/>
      <c r="M218" s="62"/>
      <c r="N218" s="62"/>
      <c r="O218" s="62"/>
      <c r="P218" s="63"/>
      <c r="Q218" s="64"/>
      <c r="R218" s="40"/>
    </row>
    <row r="219" spans="1:20" x14ac:dyDescent="0.15">
      <c r="A219" s="13"/>
      <c r="B219" s="13"/>
      <c r="C219" s="13"/>
      <c r="D219" s="13"/>
      <c r="E219" s="13"/>
      <c r="F219" s="13" t="s">
        <v>24</v>
      </c>
      <c r="R219" s="40"/>
    </row>
    <row r="220" spans="1:20" x14ac:dyDescent="0.15">
      <c r="A220" s="45" t="s">
        <v>19</v>
      </c>
      <c r="B220" s="13"/>
      <c r="C220" s="13"/>
      <c r="D220" s="13"/>
      <c r="E220" s="13"/>
      <c r="R220" s="40"/>
    </row>
    <row r="221" spans="1:20" x14ac:dyDescent="0.15">
      <c r="A221" s="45" t="s">
        <v>36</v>
      </c>
      <c r="B221" s="13"/>
      <c r="C221" s="13"/>
      <c r="D221" s="13"/>
      <c r="E221" s="13"/>
      <c r="R221" s="40"/>
    </row>
    <row r="222" spans="1:20" x14ac:dyDescent="0.15">
      <c r="A222" s="13"/>
      <c r="B222" s="13"/>
      <c r="C222" s="13"/>
      <c r="D222" s="13"/>
      <c r="E222" s="13"/>
      <c r="R222" s="40"/>
    </row>
  </sheetData>
  <autoFilter ref="A6:R208"/>
  <mergeCells count="209">
    <mergeCell ref="A1:R1"/>
    <mergeCell ref="A2:B2"/>
    <mergeCell ref="C2:F2"/>
    <mergeCell ref="A4:B4"/>
    <mergeCell ref="C4:F4"/>
    <mergeCell ref="C10:E10"/>
    <mergeCell ref="A11:A19"/>
    <mergeCell ref="B11:B19"/>
    <mergeCell ref="C11:E11"/>
    <mergeCell ref="D12:E12"/>
    <mergeCell ref="C13:C14"/>
    <mergeCell ref="C15:C16"/>
    <mergeCell ref="C17:D17"/>
    <mergeCell ref="C18:D18"/>
    <mergeCell ref="C19:E19"/>
    <mergeCell ref="A20:A28"/>
    <mergeCell ref="B20:B28"/>
    <mergeCell ref="C20:E20"/>
    <mergeCell ref="D21:E21"/>
    <mergeCell ref="C22:C23"/>
    <mergeCell ref="C24:C25"/>
    <mergeCell ref="C26:D26"/>
    <mergeCell ref="C27:D27"/>
    <mergeCell ref="C28:E28"/>
    <mergeCell ref="A29:A37"/>
    <mergeCell ref="B29:B37"/>
    <mergeCell ref="C29:E29"/>
    <mergeCell ref="D30:E30"/>
    <mergeCell ref="C31:C32"/>
    <mergeCell ref="C33:C34"/>
    <mergeCell ref="C35:D35"/>
    <mergeCell ref="C36:D36"/>
    <mergeCell ref="C37:E37"/>
    <mergeCell ref="A38:A46"/>
    <mergeCell ref="B38:B46"/>
    <mergeCell ref="C38:E38"/>
    <mergeCell ref="D39:E39"/>
    <mergeCell ref="C40:C41"/>
    <mergeCell ref="C42:C43"/>
    <mergeCell ref="C44:D44"/>
    <mergeCell ref="C45:D45"/>
    <mergeCell ref="C46:E46"/>
    <mergeCell ref="A47:A55"/>
    <mergeCell ref="B47:B55"/>
    <mergeCell ref="C47:E47"/>
    <mergeCell ref="D48:E48"/>
    <mergeCell ref="C49:C50"/>
    <mergeCell ref="C51:C52"/>
    <mergeCell ref="C53:D53"/>
    <mergeCell ref="C54:D54"/>
    <mergeCell ref="C55:E55"/>
    <mergeCell ref="A56:A64"/>
    <mergeCell ref="B56:B64"/>
    <mergeCell ref="C56:E56"/>
    <mergeCell ref="D57:E57"/>
    <mergeCell ref="C58:C59"/>
    <mergeCell ref="C60:C61"/>
    <mergeCell ref="C62:D62"/>
    <mergeCell ref="C63:D63"/>
    <mergeCell ref="C64:E64"/>
    <mergeCell ref="A65:A73"/>
    <mergeCell ref="B65:B73"/>
    <mergeCell ref="C65:E65"/>
    <mergeCell ref="D66:E66"/>
    <mergeCell ref="C67:C68"/>
    <mergeCell ref="C69:C70"/>
    <mergeCell ref="C71:D71"/>
    <mergeCell ref="C72:D72"/>
    <mergeCell ref="C73:E73"/>
    <mergeCell ref="A74:A82"/>
    <mergeCell ref="B74:B82"/>
    <mergeCell ref="C74:E74"/>
    <mergeCell ref="D75:E75"/>
    <mergeCell ref="C76:C77"/>
    <mergeCell ref="C78:C79"/>
    <mergeCell ref="C80:D80"/>
    <mergeCell ref="C81:D81"/>
    <mergeCell ref="C82:E82"/>
    <mergeCell ref="A83:A91"/>
    <mergeCell ref="B83:B91"/>
    <mergeCell ref="C83:E83"/>
    <mergeCell ref="D84:E84"/>
    <mergeCell ref="C85:C86"/>
    <mergeCell ref="C87:C88"/>
    <mergeCell ref="C89:D89"/>
    <mergeCell ref="C90:D90"/>
    <mergeCell ref="C91:E91"/>
    <mergeCell ref="A92:A100"/>
    <mergeCell ref="B92:B100"/>
    <mergeCell ref="C92:E92"/>
    <mergeCell ref="D93:E93"/>
    <mergeCell ref="C94:C95"/>
    <mergeCell ref="C96:C97"/>
    <mergeCell ref="C98:D98"/>
    <mergeCell ref="C99:D99"/>
    <mergeCell ref="C100:E100"/>
    <mergeCell ref="A101:A109"/>
    <mergeCell ref="B101:B109"/>
    <mergeCell ref="C101:E101"/>
    <mergeCell ref="D102:E102"/>
    <mergeCell ref="C103:C104"/>
    <mergeCell ref="C105:C106"/>
    <mergeCell ref="C107:D107"/>
    <mergeCell ref="C108:D108"/>
    <mergeCell ref="C109:E109"/>
    <mergeCell ref="A110:A118"/>
    <mergeCell ref="B110:B118"/>
    <mergeCell ref="C110:E110"/>
    <mergeCell ref="D111:E111"/>
    <mergeCell ref="C112:C113"/>
    <mergeCell ref="C114:C115"/>
    <mergeCell ref="C116:D116"/>
    <mergeCell ref="C117:D117"/>
    <mergeCell ref="C118:E118"/>
    <mergeCell ref="A119:A127"/>
    <mergeCell ref="B119:B127"/>
    <mergeCell ref="C119:E119"/>
    <mergeCell ref="D120:E120"/>
    <mergeCell ref="C121:C122"/>
    <mergeCell ref="C123:C124"/>
    <mergeCell ref="C125:D125"/>
    <mergeCell ref="C126:D126"/>
    <mergeCell ref="C127:E127"/>
    <mergeCell ref="A128:A136"/>
    <mergeCell ref="B128:B136"/>
    <mergeCell ref="C128:E128"/>
    <mergeCell ref="D129:E129"/>
    <mergeCell ref="C130:C131"/>
    <mergeCell ref="C132:C133"/>
    <mergeCell ref="C134:D134"/>
    <mergeCell ref="C135:D135"/>
    <mergeCell ref="C136:E136"/>
    <mergeCell ref="A137:A145"/>
    <mergeCell ref="B137:B145"/>
    <mergeCell ref="C137:E137"/>
    <mergeCell ref="D138:E138"/>
    <mergeCell ref="C139:C140"/>
    <mergeCell ref="C141:C142"/>
    <mergeCell ref="C143:D143"/>
    <mergeCell ref="C144:D144"/>
    <mergeCell ref="C145:E145"/>
    <mergeCell ref="A146:A154"/>
    <mergeCell ref="B146:B154"/>
    <mergeCell ref="C146:E146"/>
    <mergeCell ref="D147:E147"/>
    <mergeCell ref="C148:C149"/>
    <mergeCell ref="C150:C151"/>
    <mergeCell ref="C152:D152"/>
    <mergeCell ref="C153:D153"/>
    <mergeCell ref="C154:E154"/>
    <mergeCell ref="A155:A163"/>
    <mergeCell ref="B155:B163"/>
    <mergeCell ref="C155:E155"/>
    <mergeCell ref="D156:E156"/>
    <mergeCell ref="C157:C158"/>
    <mergeCell ref="C159:C160"/>
    <mergeCell ref="C161:D161"/>
    <mergeCell ref="C162:D162"/>
    <mergeCell ref="C163:E163"/>
    <mergeCell ref="A164:A172"/>
    <mergeCell ref="B164:B172"/>
    <mergeCell ref="C164:E164"/>
    <mergeCell ref="D165:E165"/>
    <mergeCell ref="C166:C167"/>
    <mergeCell ref="C168:C169"/>
    <mergeCell ref="C170:D170"/>
    <mergeCell ref="C171:D171"/>
    <mergeCell ref="C172:E172"/>
    <mergeCell ref="A173:A181"/>
    <mergeCell ref="B173:B181"/>
    <mergeCell ref="C173:E173"/>
    <mergeCell ref="D174:E174"/>
    <mergeCell ref="C175:C176"/>
    <mergeCell ref="C177:C178"/>
    <mergeCell ref="C179:D179"/>
    <mergeCell ref="C180:D180"/>
    <mergeCell ref="C181:E181"/>
    <mergeCell ref="A182:A190"/>
    <mergeCell ref="B182:B190"/>
    <mergeCell ref="C182:E182"/>
    <mergeCell ref="D183:E183"/>
    <mergeCell ref="C184:C185"/>
    <mergeCell ref="C186:C187"/>
    <mergeCell ref="C188:D188"/>
    <mergeCell ref="C189:D189"/>
    <mergeCell ref="C190:E190"/>
    <mergeCell ref="A191:A199"/>
    <mergeCell ref="B191:B199"/>
    <mergeCell ref="C191:E191"/>
    <mergeCell ref="D192:E192"/>
    <mergeCell ref="C193:C194"/>
    <mergeCell ref="C195:C196"/>
    <mergeCell ref="C197:D197"/>
    <mergeCell ref="C198:D198"/>
    <mergeCell ref="C199:E199"/>
    <mergeCell ref="A213:E213"/>
    <mergeCell ref="A214:E214"/>
    <mergeCell ref="A215:E215"/>
    <mergeCell ref="A216:E216"/>
    <mergeCell ref="A217:E217"/>
    <mergeCell ref="A200:A208"/>
    <mergeCell ref="B200:B208"/>
    <mergeCell ref="C200:E200"/>
    <mergeCell ref="D201:E201"/>
    <mergeCell ref="C202:C203"/>
    <mergeCell ref="C204:C205"/>
    <mergeCell ref="C206:D206"/>
    <mergeCell ref="C207:D207"/>
    <mergeCell ref="C208:E208"/>
  </mergeCells>
  <phoneticPr fontId="2"/>
  <pageMargins left="0.78740157480314965" right="0.78740157480314965" top="0.69" bottom="0.46" header="0.51181102362204722" footer="0.2"/>
  <pageSetup paperSize="8" scale="89" fitToHeight="0" orientation="landscape" r:id="rId1"/>
  <rowBreaks count="3" manualBreakCount="3">
    <brk id="64" max="18" man="1"/>
    <brk id="118" max="18" man="1"/>
    <brk id="17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入札用明細書 　小</vt:lpstr>
      <vt:lpstr>入札用明細書 　中</vt:lpstr>
      <vt:lpstr>'入札用明細書 　小'!Print_Area</vt:lpstr>
      <vt:lpstr>'入札用明細書 　中'!Print_Area</vt:lpstr>
      <vt:lpstr>'入札用明細書 　小'!Print_Titles</vt:lpstr>
      <vt:lpstr>'入札用明細書 　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洋子</cp:lastModifiedBy>
  <cp:lastPrinted>2021-09-15T08:58:39Z</cp:lastPrinted>
  <dcterms:created xsi:type="dcterms:W3CDTF">2008-07-08T05:18:08Z</dcterms:created>
  <dcterms:modified xsi:type="dcterms:W3CDTF">2021-11-04T04:57:40Z</dcterms:modified>
</cp:coreProperties>
</file>