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6個別業務\地域生活支援\移動支援事業\書式・要綱・仕様書\R6.4 配布用要綱、様式等\"/>
    </mc:Choice>
  </mc:AlternateContent>
  <bookViews>
    <workbookView xWindow="240" yWindow="90" windowWidth="14940" windowHeight="8955"/>
  </bookViews>
  <sheets>
    <sheet name="第７号様式（自動計算）" sheetId="5" r:id="rId1"/>
    <sheet name="第７号様式（白紙）" sheetId="9" r:id="rId2"/>
  </sheets>
  <definedNames>
    <definedName name="_xlnm._FilterDatabase" localSheetId="0" hidden="1">'第７号様式（自動計算）'!$R$60:$R$735</definedName>
    <definedName name="_xlnm.Print_Area" localSheetId="0">'第７号様式（自動計算）'!$A$1:$AR$56</definedName>
  </definedNames>
  <calcPr calcId="162913"/>
</workbook>
</file>

<file path=xl/calcChain.xml><?xml version="1.0" encoding="utf-8"?>
<calcChain xmlns="http://schemas.openxmlformats.org/spreadsheetml/2006/main">
  <c r="AA33" i="5" l="1"/>
  <c r="AA31" i="5"/>
  <c r="AA29" i="5"/>
  <c r="AA27" i="5"/>
  <c r="AA25" i="5"/>
  <c r="AA23" i="5"/>
  <c r="AA21" i="5"/>
  <c r="Z33" i="5"/>
  <c r="Z31" i="5"/>
  <c r="Z29" i="5"/>
  <c r="Z27" i="5"/>
  <c r="Z25" i="5"/>
  <c r="Z23" i="5"/>
  <c r="Z21" i="5"/>
  <c r="Y33" i="5"/>
  <c r="Y31" i="5"/>
  <c r="Y29" i="5"/>
  <c r="Y27" i="5"/>
  <c r="Y25" i="5"/>
  <c r="Y23" i="5"/>
  <c r="Y21" i="5"/>
  <c r="X33" i="5"/>
  <c r="X31" i="5"/>
  <c r="X29" i="5"/>
  <c r="X25" i="5"/>
  <c r="X23" i="5"/>
  <c r="X21" i="5"/>
  <c r="X27" i="5"/>
  <c r="BE32" i="5"/>
  <c r="BE29" i="5"/>
  <c r="AY27" i="5"/>
  <c r="BE27" i="5" s="1"/>
  <c r="AY26" i="5"/>
  <c r="BE26" i="5" s="1"/>
  <c r="AY25" i="5"/>
  <c r="BE25" i="5" s="1"/>
  <c r="AY24" i="5"/>
  <c r="BE24" i="5" s="1"/>
  <c r="AY23" i="5"/>
  <c r="AY22" i="5"/>
  <c r="AY21" i="5"/>
  <c r="BE23" i="5"/>
  <c r="AJ25" i="5" s="1"/>
  <c r="BE22" i="5"/>
  <c r="AG23" i="5" s="1"/>
  <c r="BB24" i="5" l="1"/>
  <c r="BB25" i="5"/>
  <c r="BB22" i="5"/>
  <c r="BB27" i="5"/>
  <c r="AH25" i="5"/>
  <c r="BB23" i="5"/>
  <c r="BB26" i="5"/>
  <c r="AL25" i="5"/>
  <c r="AH31" i="5"/>
  <c r="AG31" i="5"/>
  <c r="AL31" i="5"/>
  <c r="AJ31" i="5"/>
  <c r="AI31" i="5"/>
  <c r="AK31" i="5"/>
  <c r="AL33" i="5"/>
  <c r="AK33" i="5"/>
  <c r="AH33" i="5"/>
  <c r="AG33" i="5"/>
  <c r="AI33" i="5"/>
  <c r="AJ33" i="5"/>
  <c r="AH27" i="5"/>
  <c r="AI27" i="5"/>
  <c r="AK27" i="5"/>
  <c r="AL27" i="5"/>
  <c r="AJ27" i="5"/>
  <c r="AG27" i="5"/>
  <c r="AH29" i="5"/>
  <c r="AJ29" i="5"/>
  <c r="AK29" i="5"/>
  <c r="AG29" i="5"/>
  <c r="AL29" i="5"/>
  <c r="AI29" i="5"/>
  <c r="AK23" i="5"/>
  <c r="AI25" i="5"/>
  <c r="AJ23" i="5"/>
  <c r="AL23" i="5"/>
  <c r="AK25" i="5"/>
  <c r="AG25" i="5"/>
  <c r="AI23" i="5"/>
  <c r="BB21" i="5"/>
  <c r="BE21" i="5" s="1"/>
  <c r="AK21" i="5" l="1"/>
  <c r="AH21" i="5"/>
  <c r="BE28" i="5"/>
  <c r="AH35" i="5" s="1"/>
  <c r="AL21" i="5"/>
  <c r="AG21" i="5"/>
  <c r="AJ21" i="5"/>
  <c r="AI21" i="5"/>
  <c r="AH23" i="5"/>
  <c r="AJ35" i="5" l="1"/>
  <c r="BE30" i="5"/>
  <c r="AL39" i="5" s="1"/>
  <c r="AG35" i="5"/>
  <c r="AI35" i="5"/>
  <c r="AL35" i="5"/>
  <c r="AK35" i="5"/>
  <c r="AF35" i="5"/>
  <c r="AJ39" i="5" l="1"/>
  <c r="AG39" i="5"/>
  <c r="AI39" i="5"/>
  <c r="AH39" i="5"/>
  <c r="BE31" i="5"/>
  <c r="AF43" i="5" s="1"/>
  <c r="AF39" i="5"/>
  <c r="AK39" i="5"/>
  <c r="AG43" i="5" l="1"/>
  <c r="AJ43" i="5"/>
  <c r="AH43" i="5"/>
  <c r="BE33" i="5"/>
  <c r="AJ47" i="5" s="1"/>
  <c r="AK43" i="5"/>
  <c r="AL43" i="5"/>
  <c r="AI43" i="5"/>
  <c r="AG47" i="5" l="1"/>
  <c r="AK47" i="5"/>
  <c r="AL47" i="5"/>
  <c r="AH47" i="5"/>
  <c r="AI47" i="5"/>
  <c r="BE34" i="5"/>
  <c r="AK51" i="5" s="1"/>
  <c r="AF47" i="5"/>
  <c r="AJ51" i="5" l="1"/>
  <c r="AI51" i="5"/>
  <c r="AH51" i="5"/>
  <c r="AF51" i="5"/>
  <c r="AG51" i="5"/>
  <c r="AL51" i="5"/>
</calcChain>
</file>

<file path=xl/sharedStrings.xml><?xml version="1.0" encoding="utf-8"?>
<sst xmlns="http://schemas.openxmlformats.org/spreadsheetml/2006/main" count="3473" uniqueCount="743">
  <si>
    <t>円</t>
    <rPh sb="0" eb="1">
      <t>エン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</si>
  <si>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</si>
  <si>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</si>
  <si>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</si>
  <si>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①</t>
    <phoneticPr fontId="1"/>
  </si>
  <si>
    <t>第７号様式（第１１条関係）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</si>
  <si>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四日市市障害者（児）移動支援費請求明細書</t>
    <rPh sb="0" eb="4">
      <t>ヨッカイチシ</t>
    </rPh>
    <rPh sb="4" eb="7">
      <t>ショウガイシャ</t>
    </rPh>
    <rPh sb="8" eb="9">
      <t>ジ</t>
    </rPh>
    <rPh sb="10" eb="12">
      <t>イドウ</t>
    </rPh>
    <rPh sb="12" eb="14">
      <t>シエン</t>
    </rPh>
    <rPh sb="14" eb="15">
      <t>ヒ</t>
    </rPh>
    <rPh sb="15" eb="17">
      <t>セイキュウ</t>
    </rPh>
    <rPh sb="17" eb="20">
      <t>メイサイショ</t>
    </rPh>
    <phoneticPr fontId="1"/>
  </si>
  <si>
    <t>事業者及びその事業所の名称</t>
    <rPh sb="0" eb="3">
      <t>ジギョウシャ</t>
    </rPh>
    <rPh sb="3" eb="4">
      <t>オヨ</t>
    </rPh>
    <rPh sb="7" eb="10">
      <t>ジギョウショ</t>
    </rPh>
    <rPh sb="11" eb="13">
      <t>メイショウ</t>
    </rPh>
    <phoneticPr fontId="1"/>
  </si>
  <si>
    <t>回数</t>
    <rPh sb="0" eb="2">
      <t>カイスウ</t>
    </rPh>
    <phoneticPr fontId="1"/>
  </si>
  <si>
    <t>当月費用の額　（①×②）</t>
    <rPh sb="0" eb="2">
      <t>トウゲツ</t>
    </rPh>
    <rPh sb="2" eb="4">
      <t>ヒヨウ</t>
    </rPh>
    <rPh sb="5" eb="6">
      <t>ガク</t>
    </rPh>
    <phoneticPr fontId="1"/>
  </si>
  <si>
    <t>利用者負担額上限</t>
    <rPh sb="0" eb="3">
      <t>リヨウシャ</t>
    </rPh>
    <rPh sb="3" eb="5">
      <t>フタン</t>
    </rPh>
    <rPh sb="5" eb="6">
      <t>ガク</t>
    </rPh>
    <rPh sb="6" eb="8">
      <t>ジョウゲン</t>
    </rPh>
    <phoneticPr fontId="1"/>
  </si>
  <si>
    <t>利用者負担額計算欄</t>
    <rPh sb="0" eb="3">
      <t>リヨウシャ</t>
    </rPh>
    <rPh sb="3" eb="5">
      <t>フタン</t>
    </rPh>
    <rPh sb="5" eb="6">
      <t>ガク</t>
    </rPh>
    <rPh sb="6" eb="8">
      <t>ケイサン</t>
    </rPh>
    <rPh sb="8" eb="9">
      <t>ラン</t>
    </rPh>
    <phoneticPr fontId="1"/>
  </si>
  <si>
    <t>利用者負担額（③×10/100）</t>
    <rPh sb="0" eb="3">
      <t>リヨウシャ</t>
    </rPh>
    <rPh sb="3" eb="5">
      <t>フタン</t>
    </rPh>
    <rPh sb="5" eb="6">
      <t>ガク</t>
    </rPh>
    <phoneticPr fontId="1"/>
  </si>
  <si>
    <t>費　用　額　計　算　欄</t>
    <rPh sb="0" eb="1">
      <t>ヒ</t>
    </rPh>
    <rPh sb="2" eb="3">
      <t>ヨウ</t>
    </rPh>
    <rPh sb="4" eb="5">
      <t>ガク</t>
    </rPh>
    <rPh sb="6" eb="7">
      <t>ケイ</t>
    </rPh>
    <rPh sb="8" eb="9">
      <t>ザン</t>
    </rPh>
    <rPh sb="10" eb="11">
      <t>ラン</t>
    </rPh>
    <phoneticPr fontId="1"/>
  </si>
  <si>
    <t>単　位　数</t>
    <rPh sb="0" eb="1">
      <t>タン</t>
    </rPh>
    <rPh sb="2" eb="3">
      <t>クライ</t>
    </rPh>
    <rPh sb="4" eb="5">
      <t>カズ</t>
    </rPh>
    <phoneticPr fontId="1"/>
  </si>
  <si>
    <t>当　月　単　位　数</t>
    <rPh sb="0" eb="1">
      <t>トウ</t>
    </rPh>
    <rPh sb="2" eb="3">
      <t>ツキ</t>
    </rPh>
    <rPh sb="4" eb="5">
      <t>タン</t>
    </rPh>
    <rPh sb="6" eb="7">
      <t>クライ</t>
    </rPh>
    <rPh sb="8" eb="9">
      <t>カズ</t>
    </rPh>
    <phoneticPr fontId="1"/>
  </si>
  <si>
    <t>摘　要</t>
    <rPh sb="0" eb="1">
      <t>テキ</t>
    </rPh>
    <rPh sb="2" eb="3">
      <t>ヨウ</t>
    </rPh>
    <phoneticPr fontId="1"/>
  </si>
  <si>
    <t>サ　　ー　　ビ　　ス　　内　　容</t>
    <rPh sb="12" eb="13">
      <t>ナイ</t>
    </rPh>
    <rPh sb="15" eb="16">
      <t>カタチ</t>
    </rPh>
    <phoneticPr fontId="1"/>
  </si>
  <si>
    <t>当月移動支援費請求額（③－⑥）</t>
    <rPh sb="0" eb="2">
      <t>トウゲツ</t>
    </rPh>
    <rPh sb="2" eb="4">
      <t>イドウ</t>
    </rPh>
    <rPh sb="4" eb="6">
      <t>シエン</t>
    </rPh>
    <rPh sb="6" eb="7">
      <t>ヒ</t>
    </rPh>
    <rPh sb="7" eb="9">
      <t>セイキュウ</t>
    </rPh>
    <rPh sb="9" eb="10">
      <t>ガク</t>
    </rPh>
    <phoneticPr fontId="1"/>
  </si>
  <si>
    <t>当月単位数合計</t>
    <rPh sb="0" eb="2">
      <t>トウゲツ</t>
    </rPh>
    <rPh sb="2" eb="5">
      <t>タンイスウ</t>
    </rPh>
    <rPh sb="5" eb="7">
      <t>ゴウケイ</t>
    </rPh>
    <phoneticPr fontId="1"/>
  </si>
  <si>
    <t>受給者（保護者）
氏名</t>
    <rPh sb="0" eb="3">
      <t>ジュキュウシャ</t>
    </rPh>
    <rPh sb="4" eb="7">
      <t>ホゴシャ</t>
    </rPh>
    <rPh sb="9" eb="11">
      <t>シメイ</t>
    </rPh>
    <phoneticPr fontId="1"/>
  </si>
  <si>
    <r>
      <t xml:space="preserve">児童氏名
</t>
    </r>
    <r>
      <rPr>
        <sz val="9"/>
        <rFont val="ＭＳ Ｐ明朝"/>
        <family val="1"/>
        <charset val="128"/>
      </rPr>
      <t>（受給者が児童の場合）</t>
    </r>
    <rPh sb="6" eb="9">
      <t>ジュキュウシャ</t>
    </rPh>
    <rPh sb="10" eb="12">
      <t>ジドウ</t>
    </rPh>
    <rPh sb="13" eb="15">
      <t>バアイ</t>
    </rPh>
    <phoneticPr fontId="1"/>
  </si>
  <si>
    <t>利用者負担額（④又は⑤の少ない方）</t>
    <rPh sb="0" eb="3">
      <t>リヨウシャ</t>
    </rPh>
    <rPh sb="3" eb="5">
      <t>フタン</t>
    </rPh>
    <rPh sb="5" eb="6">
      <t>ガク</t>
    </rPh>
    <rPh sb="8" eb="9">
      <t>マタ</t>
    </rPh>
    <rPh sb="12" eb="13">
      <t>スク</t>
    </rPh>
    <rPh sb="15" eb="16">
      <t>カタ</t>
    </rPh>
    <phoneticPr fontId="1"/>
  </si>
  <si>
    <t>単位数単価（円／単位）</t>
    <rPh sb="0" eb="3">
      <t>タンイスウ</t>
    </rPh>
    <rPh sb="3" eb="5">
      <t>タンカ</t>
    </rPh>
    <rPh sb="6" eb="7">
      <t>エン</t>
    </rPh>
    <rPh sb="8" eb="10">
      <t>タンイ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</si>
  <si>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</si>
  <si>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</si>
  <si>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</si>
  <si>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</si>
  <si>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</si>
  <si>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</si>
  <si>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単位数</t>
    <rPh sb="0" eb="3">
      <t>タンイスウ</t>
    </rPh>
    <phoneticPr fontId="1"/>
  </si>
  <si>
    <t>当月単位数</t>
    <rPh sb="0" eb="2">
      <t>トウゲツ</t>
    </rPh>
    <rPh sb="2" eb="5">
      <t>タンイスウ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</si>
  <si>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</si>
  <si>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</si>
  <si>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</si>
  <si>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</si>
  <si>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</si>
  <si>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</si>
  <si>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</si>
  <si>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　</t>
    <phoneticPr fontId="1"/>
  </si>
  <si>
    <t>　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</si>
  <si>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</si>
  <si>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</si>
  <si>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</si>
  <si>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</si>
  <si>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</si>
  <si>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</si>
  <si>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複合</t>
    <rPh sb="0" eb="2">
      <t>フクゴウ</t>
    </rPh>
    <phoneticPr fontId="11"/>
  </si>
  <si>
    <t>単位数</t>
    <rPh sb="0" eb="3">
      <t>タンイスウ</t>
    </rPh>
    <phoneticPr fontId="11"/>
  </si>
  <si>
    <t>1112移動日中１．０</t>
  </si>
  <si>
    <t>1113移動日中１．５</t>
  </si>
  <si>
    <t>1114移動日中２．０</t>
  </si>
  <si>
    <t>1115移動日中２．５</t>
  </si>
  <si>
    <t>1116移動日中３．０</t>
  </si>
  <si>
    <t>1117移動日中３．５</t>
  </si>
  <si>
    <t>1118移動日中４．０</t>
  </si>
  <si>
    <t>1119移動日中４．５</t>
  </si>
  <si>
    <t>1120移動日中５．０</t>
  </si>
  <si>
    <t>1121移動日中５．５</t>
  </si>
  <si>
    <t>1122移動日中６．０</t>
  </si>
  <si>
    <t>1123移動日中６．５</t>
  </si>
  <si>
    <t>1124移動日中７．０</t>
  </si>
  <si>
    <t>1125移動日中７．５</t>
  </si>
  <si>
    <t>1126移動日中８．０</t>
  </si>
  <si>
    <t>1127移動日中８．５</t>
  </si>
  <si>
    <t>1128移動日中９．０</t>
  </si>
  <si>
    <t>1129移動日中９．５</t>
  </si>
  <si>
    <t>1130移動日中１０．０</t>
  </si>
  <si>
    <t>1131移動日中１０．５</t>
  </si>
  <si>
    <t>1711移動夜間０．５</t>
  </si>
  <si>
    <t>1712移動夜間１．０</t>
  </si>
  <si>
    <t>1713移動夜間１．５</t>
  </si>
  <si>
    <t>1714移動夜間２．０</t>
  </si>
  <si>
    <t>1715移動夜間２．５</t>
  </si>
  <si>
    <t>1716移動夜間３．０</t>
  </si>
  <si>
    <t>1717移動夜間３．５</t>
  </si>
  <si>
    <t>1718移動夜間４．０</t>
  </si>
  <si>
    <t>1719移動夜間４．５</t>
  </si>
  <si>
    <t>1720移動深夜０．５</t>
  </si>
  <si>
    <t>1721移動深夜１．０</t>
  </si>
  <si>
    <t>1722移動深夜１．５</t>
  </si>
  <si>
    <t>1723移動深夜２．０</t>
  </si>
  <si>
    <t>1724移動深夜２．５</t>
  </si>
  <si>
    <t>1725移動深夜３．０</t>
  </si>
  <si>
    <t>1726移動深夜３．５</t>
  </si>
  <si>
    <t>1727移動深夜４．０</t>
  </si>
  <si>
    <t>1728移動深夜４．５</t>
  </si>
  <si>
    <t>1729移動深夜５．０</t>
  </si>
  <si>
    <t>1730移動深夜５．５</t>
  </si>
  <si>
    <t>1731移動深夜６．０</t>
  </si>
  <si>
    <t>1732移動深夜６．５</t>
  </si>
  <si>
    <t>2111移動深夜０．５・早朝０．５</t>
  </si>
  <si>
    <t>2112移動深夜０．５・早朝１．０</t>
  </si>
  <si>
    <t>2113移動深夜０．５・早朝１．５</t>
  </si>
  <si>
    <t>2114移動深夜０．５・早朝２．０</t>
  </si>
  <si>
    <t>2115移動深夜０．５・早朝２．５</t>
  </si>
  <si>
    <t>2116移動深夜１．０・早朝０．５</t>
  </si>
  <si>
    <t>2117移動深夜１．０・早朝１．０</t>
  </si>
  <si>
    <t>2118移動深夜１．０・早朝１．５</t>
  </si>
  <si>
    <t>2119移動深夜１．０・早朝２．０</t>
  </si>
  <si>
    <t>2120移動深夜１．５・早朝０．５</t>
  </si>
  <si>
    <t>2121移動深夜１．５・早朝１．０</t>
  </si>
  <si>
    <t>2122移動深夜１．５・早朝１．５</t>
  </si>
  <si>
    <t>2123移動深夜２．０・早朝０．５</t>
  </si>
  <si>
    <t>2124移動深夜２．０・早朝１．０</t>
  </si>
  <si>
    <t>2125移動深夜２．５・早朝０．５</t>
  </si>
  <si>
    <t>2411移動早朝０．５・日中０．５</t>
  </si>
  <si>
    <t>2412移動早朝０．５・日中１．０</t>
  </si>
  <si>
    <t>2413移動早朝０．５・日中１．５</t>
  </si>
  <si>
    <t>2414移動早朝０．５・日中２．０</t>
  </si>
  <si>
    <t>2415移動早朝０．５・日中２．５</t>
  </si>
  <si>
    <t>2416移動早朝１．０・日中０．５</t>
  </si>
  <si>
    <t>2417移動早朝１．０・日中１．０</t>
  </si>
  <si>
    <t>2418移動早朝１．０・日中１．５</t>
  </si>
  <si>
    <t>2419移動早朝１．０・日中２．０</t>
  </si>
  <si>
    <t>2420移動早朝１．５・日中０．５</t>
  </si>
  <si>
    <t>2421移動早朝１．５・日中１．０</t>
  </si>
  <si>
    <t>2422移動早朝１．５・日中１．５</t>
  </si>
  <si>
    <t>2423移動早朝２．０・日中０．５</t>
  </si>
  <si>
    <t>2424移動早朝２．０・日中１．０</t>
  </si>
  <si>
    <t>2425移動早朝２．５・日中０．５</t>
  </si>
  <si>
    <t>2711移動日中０．５・夜間０．５</t>
  </si>
  <si>
    <t>2712移動日中０．５・夜間１．０</t>
  </si>
  <si>
    <t>2713移動日中０．５・夜間１．５</t>
  </si>
  <si>
    <t>2714移動日中０．５・夜間２．０</t>
  </si>
  <si>
    <t>2715移動日中０．５・夜間２．５</t>
  </si>
  <si>
    <t>2716移動日中１．０・夜間０．５</t>
  </si>
  <si>
    <t>2717移動日中１．０・夜間１．０</t>
  </si>
  <si>
    <t>2718移動日中１．０・夜間１．５</t>
  </si>
  <si>
    <t>2719移動日中１．０・夜間２．０</t>
  </si>
  <si>
    <t>2720移動日中１．５・夜間０．５</t>
  </si>
  <si>
    <t>2721移動日中１．５・夜間１．０</t>
  </si>
  <si>
    <t>2722移動日中１．５・夜間１．５</t>
  </si>
  <si>
    <t>2723移動日中２．０・夜間０．５</t>
  </si>
  <si>
    <t>2724移動日中２．０・夜間１．０</t>
  </si>
  <si>
    <t>2725移動日中２．５・夜間０．５</t>
  </si>
  <si>
    <t>3111移動夜間０．５・深夜０．５</t>
  </si>
  <si>
    <t>3112移動夜間０．５・深夜１．０</t>
  </si>
  <si>
    <t>3113移動夜間０．５・深夜１．５</t>
  </si>
  <si>
    <t>3114移動夜間０．５・深夜２．０</t>
  </si>
  <si>
    <t>3115移動夜間０．５・深夜２．５</t>
  </si>
  <si>
    <t>3116移動夜間１．０・深夜０．５</t>
  </si>
  <si>
    <t>3117移動夜間１．０・深夜１．０</t>
  </si>
  <si>
    <t>3118移動夜間１．０・深夜１．５</t>
  </si>
  <si>
    <t>3119移動夜間１．０・深夜２．０</t>
  </si>
  <si>
    <t>3120移動夜間１．５・深夜０．５</t>
  </si>
  <si>
    <t>3121移動夜間１．５・深夜１．０</t>
  </si>
  <si>
    <t>3122移動夜間１．５・深夜１．５</t>
  </si>
  <si>
    <t>3123移動夜間２．０・深夜０．５</t>
  </si>
  <si>
    <t>3124移動夜間２．０・深夜１．０</t>
  </si>
  <si>
    <t>3125移動夜間２．５・深夜０．５</t>
  </si>
  <si>
    <t>3411移動日跨増深夜０．５・深夜０．５</t>
  </si>
  <si>
    <t>3412移動日跨増深夜０．５・深夜１．０</t>
  </si>
  <si>
    <t>3413移動日跨増深夜０．５・深夜１．５</t>
  </si>
  <si>
    <t>3414移動日跨増深夜０．５・深夜２．０</t>
  </si>
  <si>
    <t>3415移動日跨増深夜０．５・深夜２．５</t>
  </si>
  <si>
    <t>3416移動日跨増深夜１．０・深夜０．５</t>
  </si>
  <si>
    <t>3417移動日跨増深夜１．０・深夜１．０</t>
  </si>
  <si>
    <t>3418移動日跨増深夜１．０・深夜１．５</t>
  </si>
  <si>
    <t>3419移動日跨増深夜１．０・深夜２．０</t>
  </si>
  <si>
    <t>3420移動日跨増深夜１．５・深夜０．５</t>
  </si>
  <si>
    <t>3421移動日跨増深夜１．５・深夜１．０</t>
  </si>
  <si>
    <t>3422移動日跨増深夜１．５・深夜１．５</t>
  </si>
  <si>
    <t>3423移動日跨増深夜２．０・深夜０．５</t>
  </si>
  <si>
    <t>3424移動日跨増深夜２．０・深夜１．０</t>
  </si>
  <si>
    <t>3425移動日跨増深夜２．５・深夜０．５</t>
  </si>
  <si>
    <t>3711移動深夜０．５・早朝０．５・日中０．５</t>
  </si>
  <si>
    <t>3712移動深夜０．５・早朝０．５・日中１．０</t>
  </si>
  <si>
    <t>3713移動深夜０．５・早朝０．５・日中１．５</t>
  </si>
  <si>
    <t>3714移動深夜０．５・早朝０．５・日中２．０</t>
  </si>
  <si>
    <t>3715移動深夜０．５・早朝１．０・日中０．５</t>
  </si>
  <si>
    <t>3716移動深夜０．５・早朝１．０・日中１．０</t>
  </si>
  <si>
    <t>3717移動深夜０．５・早朝１．０・日中１．５</t>
  </si>
  <si>
    <t>3718移動深夜０．５・早朝１．５・日中０．５</t>
  </si>
  <si>
    <t>3719移動深夜０．５・早朝１．５・日中１．０</t>
  </si>
  <si>
    <t>3720移動深夜１．０・早朝０．５・日中０．５</t>
  </si>
  <si>
    <t>3721移動深夜１．０・早朝０．５・日中１．０</t>
  </si>
  <si>
    <t>3722移動深夜１．０・早朝０．５・日中１．５</t>
  </si>
  <si>
    <t>3723移動深夜１．０・早朝１．０・日中０．５</t>
  </si>
  <si>
    <t>3724移動深夜１．０・早朝１．０・日中１．０</t>
  </si>
  <si>
    <t>3725移動深夜１．０・早朝１．５・日中０．５</t>
  </si>
  <si>
    <t>3726移動深夜１．５・早朝０．５・日中０．５</t>
  </si>
  <si>
    <t>3727移動深夜１．５・早朝０．５・日中１．０</t>
  </si>
  <si>
    <t>3728移動深夜１．５・早朝１．０・日中０．５</t>
  </si>
  <si>
    <t>3729移動深夜２．０・早朝０．５・日中０．５</t>
  </si>
  <si>
    <t>4111移動深夜０．５・日中０．５</t>
  </si>
  <si>
    <t>4112移動深夜０．５・日中１．０</t>
  </si>
  <si>
    <t>4113移動深夜０．５・日中１．５</t>
  </si>
  <si>
    <t>4114移動深夜０．５・日中２．０</t>
  </si>
  <si>
    <t>4115移動深夜０．５・日中２．５</t>
  </si>
  <si>
    <t>4116移動深夜１．０・日中０．５</t>
  </si>
  <si>
    <t>4117移動深夜１．０・日中１．０</t>
  </si>
  <si>
    <t>4118移動深夜１．０・日中１．５</t>
  </si>
  <si>
    <t>4119移動深夜１．０・日中２．０</t>
  </si>
  <si>
    <t>4120移動深夜１．５・日中０．５</t>
  </si>
  <si>
    <t>4121移動深夜１．５・日中１．０</t>
  </si>
  <si>
    <t>4122移動深夜１．５・日中１．５</t>
  </si>
  <si>
    <t>4123移動深夜２．０・日中０．５</t>
  </si>
  <si>
    <t>4124移動深夜２．０・日中１．０</t>
  </si>
  <si>
    <t>4125移動深夜２．５・日中０．５</t>
  </si>
  <si>
    <t>4411移動日中０．５・夜間０．５・深夜０．５</t>
  </si>
  <si>
    <t>4412移動日中０．５・夜間０．５・深夜１．０</t>
  </si>
  <si>
    <t>4413移動日中０．５・夜間０．５・深夜１．５</t>
  </si>
  <si>
    <t>4414移動日中０．５・夜間０．５・深夜２．０</t>
  </si>
  <si>
    <t>4415移動日中０．５・夜間１．０・深夜０．５</t>
  </si>
  <si>
    <t>4416移動日中０．５・夜間１．０・深夜１．０</t>
  </si>
  <si>
    <t>4417移動日中０．５・夜間１．０・深夜１．５</t>
  </si>
  <si>
    <t>4418移動日中０．５・夜間１．５・深夜０．５</t>
  </si>
  <si>
    <t>4419移動日中０．５・夜間１．５・深夜１．０</t>
  </si>
  <si>
    <t>4420移動日中０．５・夜間２．０・深夜０．５</t>
  </si>
  <si>
    <t>4421移動日中１．０・夜間０．５・深夜０．５</t>
  </si>
  <si>
    <t>4422移動日中１．０・夜間０．５・深夜１．０</t>
  </si>
  <si>
    <t>4423移動日中１．０・夜間０．５・深夜１．５</t>
  </si>
  <si>
    <t>4424移動日中１．０・夜間１．０・深夜０．５</t>
  </si>
  <si>
    <t>4425移動日中１．０・夜間１．０・深夜１．０</t>
  </si>
  <si>
    <t>4426移動日中１．０・夜間１．５・深夜０．５</t>
  </si>
  <si>
    <t>4427移動日中１．５・夜間０．５・深夜０．５</t>
  </si>
  <si>
    <t>4428移動日中１．５・夜間０．５・深夜１．０</t>
  </si>
  <si>
    <t>4429移動日中１．５・夜間１．０・深夜０．５</t>
  </si>
  <si>
    <t>4430移動日中２．０・夜間０．５・深夜０．５</t>
  </si>
  <si>
    <t>4711移動日中増０．５</t>
  </si>
  <si>
    <t>4712移動日中増１．０</t>
  </si>
  <si>
    <t>4713移動日中増１．５</t>
  </si>
  <si>
    <t>4714移動日中増２．０</t>
  </si>
  <si>
    <t>4715移動日中増２．５</t>
  </si>
  <si>
    <t>4716移動日中増３．０</t>
  </si>
  <si>
    <t>4717移動日中増３．５</t>
  </si>
  <si>
    <t>4718移動日中増４．０</t>
  </si>
  <si>
    <t>4719移動日中増４．５</t>
  </si>
  <si>
    <t>4720移動日中増５．０</t>
  </si>
  <si>
    <t>4721移動日中増５．５</t>
  </si>
  <si>
    <t>4722移動日中増６．０</t>
  </si>
  <si>
    <t>4723移動日中増６．５</t>
  </si>
  <si>
    <t>4724移動日中増７．０</t>
  </si>
  <si>
    <t>4725移動日中増７．５</t>
  </si>
  <si>
    <t>4726移動日中増８．０</t>
  </si>
  <si>
    <t>4727移動日中増８．５</t>
  </si>
  <si>
    <t>4728移動日中増９．０</t>
  </si>
  <si>
    <t>4729移動日中増９．５</t>
  </si>
  <si>
    <t>4730移動日中増１０．０</t>
  </si>
  <si>
    <t>4731移動日中増１０．５</t>
  </si>
  <si>
    <t>5111移動早朝増０．５</t>
  </si>
  <si>
    <t>5112移動早朝増１．０</t>
  </si>
  <si>
    <t>5113移動早朝増１．５</t>
  </si>
  <si>
    <t>5114移動早朝増２．０</t>
  </si>
  <si>
    <t>5115移動早朝増２．５</t>
  </si>
  <si>
    <t>5411移動夜間増０．５</t>
  </si>
  <si>
    <t>5412移動夜間増１．０</t>
  </si>
  <si>
    <t>5413移動夜間増１．５</t>
  </si>
  <si>
    <t>5414移動夜間増２．０</t>
  </si>
  <si>
    <t>5415移動夜間増２．５</t>
  </si>
  <si>
    <t>5416移動夜間増３．０</t>
  </si>
  <si>
    <t>5417移動夜間増３．５</t>
  </si>
  <si>
    <t>5418移動夜間増４．０</t>
  </si>
  <si>
    <t>5419移動夜間増４．５</t>
  </si>
  <si>
    <t>5711移動深夜増０．５</t>
  </si>
  <si>
    <t>5712移動深夜増１．０</t>
  </si>
  <si>
    <t>5713移動深夜増１．５</t>
  </si>
  <si>
    <t>5714移動深夜増２．０</t>
  </si>
  <si>
    <t>5715移動深夜増２．５</t>
  </si>
  <si>
    <t>5716移動深夜増３．０</t>
  </si>
  <si>
    <t>5717移動深夜増３．５</t>
  </si>
  <si>
    <t>5718移動深夜増４．０</t>
  </si>
  <si>
    <t>5719移動深夜増４．５</t>
  </si>
  <si>
    <t>5720移動深夜増５．０</t>
  </si>
  <si>
    <t>5721移動深夜増５．５</t>
  </si>
  <si>
    <t>5722移動深夜増６．０</t>
  </si>
  <si>
    <t>5723移動深夜増６．５</t>
  </si>
  <si>
    <t>単位</t>
    <rPh sb="0" eb="2">
      <t>タンイ</t>
    </rPh>
    <phoneticPr fontId="1"/>
  </si>
  <si>
    <t>令和</t>
    <rPh sb="0" eb="2">
      <t>レイワ</t>
    </rPh>
    <phoneticPr fontId="1"/>
  </si>
  <si>
    <t>1111移動日中０．５</t>
  </si>
  <si>
    <t/>
  </si>
  <si>
    <t>1</t>
  </si>
  <si>
    <t>8</t>
  </si>
  <si>
    <t>4</t>
  </si>
  <si>
    <t>1211移動日中０．５・区分Ⅱ</t>
  </si>
  <si>
    <t>2</t>
  </si>
  <si>
    <t>1311移動日中０．５・区分Ⅲ</t>
  </si>
  <si>
    <t>5</t>
  </si>
  <si>
    <t>9</t>
  </si>
  <si>
    <t>1212移動日中１．０・区分Ⅱ</t>
  </si>
  <si>
    <t>3</t>
  </si>
  <si>
    <t>0</t>
  </si>
  <si>
    <t>1312移動日中１．０・区分Ⅲ</t>
  </si>
  <si>
    <t>1213移動日中１．５・区分Ⅱ</t>
  </si>
  <si>
    <t>1313移動日中１．５・区分Ⅲ</t>
  </si>
  <si>
    <t>1214移動日中２．０・区分Ⅱ</t>
  </si>
  <si>
    <t>1314移動日中２．０・区分Ⅲ</t>
  </si>
  <si>
    <t>6</t>
  </si>
  <si>
    <t>7</t>
  </si>
  <si>
    <t>1215移動日中２．５・区分Ⅱ</t>
  </si>
  <si>
    <t>1315移動日中２．５・区分Ⅲ</t>
  </si>
  <si>
    <t>1216移動日中３．０・区分Ⅱ</t>
  </si>
  <si>
    <t>1316移動日中３．０・区分Ⅲ</t>
  </si>
  <si>
    <t>1217移動日中３．５・区分Ⅱ</t>
  </si>
  <si>
    <t>1317移動日中３．５・区分Ⅲ</t>
  </si>
  <si>
    <t>1218移動日中４．０・区分Ⅱ</t>
  </si>
  <si>
    <t>1318移動日中４．０・区分Ⅲ</t>
  </si>
  <si>
    <t>1219移動日中４．５・区分Ⅱ</t>
  </si>
  <si>
    <t>1319移動日中４．５・区分Ⅲ</t>
  </si>
  <si>
    <t>1220移動日中５．０・区分Ⅱ</t>
  </si>
  <si>
    <t>1320移動日中５．０・区分Ⅲ</t>
  </si>
  <si>
    <t>1221移動日中５．５・区分Ⅱ</t>
  </si>
  <si>
    <t>1321移動日中５．５・区分Ⅲ</t>
  </si>
  <si>
    <t>1222移動日中６．０・区分Ⅱ</t>
  </si>
  <si>
    <t>1322移動日中６．０・区分Ⅲ</t>
  </si>
  <si>
    <t>1223移動日中６．５・区分Ⅱ</t>
  </si>
  <si>
    <t>1323移動日中６．５・区分Ⅲ</t>
  </si>
  <si>
    <t>1224移動日中７．０・区分Ⅱ</t>
  </si>
  <si>
    <t>1324移動日中７．０・区分Ⅲ</t>
  </si>
  <si>
    <t>1225移動日中７．５・区分Ⅱ</t>
  </si>
  <si>
    <t>1325移動日中７．５・区分Ⅲ</t>
  </si>
  <si>
    <t>1226移動日中８．０・区分Ⅱ</t>
  </si>
  <si>
    <t>1326移動日中８．０・区分Ⅲ</t>
  </si>
  <si>
    <t>1227移動日中８．５・区分Ⅱ</t>
  </si>
  <si>
    <t>1327移動日中８．５・区分Ⅲ</t>
  </si>
  <si>
    <t>1228移動日中９．０・区分Ⅱ</t>
  </si>
  <si>
    <t>1328移動日中９．０・区分Ⅲ</t>
  </si>
  <si>
    <t>1229移動日中９．５・区分Ⅱ</t>
  </si>
  <si>
    <t>1329移動日中９．５・区分Ⅲ</t>
  </si>
  <si>
    <t>1230移動日中１０．０・区分Ⅱ</t>
  </si>
  <si>
    <t>1330移動日中１０．０・区分Ⅲ</t>
  </si>
  <si>
    <t>1231移動日中１０．５・区分Ⅱ</t>
  </si>
  <si>
    <t>1331移動日中１０．５・区分Ⅲ</t>
  </si>
  <si>
    <t>1411移動早朝０．５</t>
  </si>
  <si>
    <t>1412移動早朝１．０</t>
  </si>
  <si>
    <t>1413移動早朝１．５</t>
  </si>
  <si>
    <t>1414移動早朝２．０</t>
  </si>
  <si>
    <t>1415移動早朝２．５</t>
  </si>
  <si>
    <t>1811移動夜間０．５・区分Ⅱ</t>
  </si>
  <si>
    <t>1911移動夜間０．５・区分Ⅲ</t>
  </si>
  <si>
    <t>1812移動夜間１．０・区分Ⅱ</t>
  </si>
  <si>
    <t>1912移動夜間１．０・区分Ⅲ</t>
  </si>
  <si>
    <t>1813移動夜間１．５・区分Ⅱ</t>
  </si>
  <si>
    <t>1913移動夜間１．５・区分Ⅲ</t>
  </si>
  <si>
    <t>1814移動夜間２．０・区分Ⅱ</t>
  </si>
  <si>
    <t>1914移動夜間２．０・区分Ⅲ</t>
  </si>
  <si>
    <t>1815移動夜間２．５・区分Ⅱ</t>
  </si>
  <si>
    <t>1915移動夜間２．５・区分Ⅲ</t>
  </si>
  <si>
    <t>1816移動夜間３．０・区分Ⅱ</t>
  </si>
  <si>
    <t>1916移動夜間３．０・区分Ⅲ</t>
  </si>
  <si>
    <t>1817移動夜間３．５・区分Ⅱ</t>
  </si>
  <si>
    <t>1917移動夜間３．５・区分Ⅲ</t>
  </si>
  <si>
    <t>1818移動夜間４．０・区分Ⅱ</t>
  </si>
  <si>
    <t>1918移動夜間４．０・区分Ⅲ</t>
  </si>
  <si>
    <t>1819移動夜間４．５・区分Ⅱ</t>
  </si>
  <si>
    <t>1919移動夜間４．５・区分Ⅲ</t>
  </si>
  <si>
    <t>1820移動深夜０．５・区分Ⅱ</t>
  </si>
  <si>
    <t>1920移動深夜０．５・区分Ⅲ</t>
  </si>
  <si>
    <t>1821移動深夜１．０・区分Ⅱ</t>
  </si>
  <si>
    <t>1921移動深夜１．０・区分Ⅲ</t>
  </si>
  <si>
    <t>1822移動深夜１．５・区分Ⅱ</t>
  </si>
  <si>
    <t>1922移動深夜１．５・区分Ⅲ</t>
  </si>
  <si>
    <t>1823移動深夜２．０・区分Ⅱ</t>
  </si>
  <si>
    <t>1923移動深夜２．０・区分Ⅲ</t>
  </si>
  <si>
    <t>1824移動深夜２．５・区分Ⅱ</t>
  </si>
  <si>
    <t>1924移動深夜２．５・区分Ⅲ</t>
  </si>
  <si>
    <t>1825移動深夜３．０・区分Ⅱ</t>
  </si>
  <si>
    <t>1925移動深夜３．０・区分Ⅲ</t>
  </si>
  <si>
    <t>1826移動深夜３．５・区分Ⅱ</t>
  </si>
  <si>
    <t>1926移動深夜３．５・区分Ⅲ</t>
  </si>
  <si>
    <t>1827移動深夜４．０・区分Ⅱ</t>
  </si>
  <si>
    <t>1927移動深夜４．０・区分Ⅲ</t>
  </si>
  <si>
    <t>1828移動深夜４．５・区分Ⅱ</t>
  </si>
  <si>
    <t>1928移動深夜４．５・区分Ⅲ</t>
  </si>
  <si>
    <t>1829移動深夜５．０・区分Ⅱ</t>
  </si>
  <si>
    <t>1929移動深夜５．０・区分Ⅲ</t>
  </si>
  <si>
    <t>1830移動深夜５．５・区分Ⅱ</t>
  </si>
  <si>
    <t>1930移動深夜５．５・区分Ⅲ</t>
  </si>
  <si>
    <t>1831移動深夜６．０・区分Ⅱ</t>
  </si>
  <si>
    <t>1931移動深夜６．０・区分Ⅲ</t>
  </si>
  <si>
    <t>1832移動深夜６．５・区分Ⅱ</t>
  </si>
  <si>
    <t>1932移動深夜６．５・区分Ⅲ</t>
  </si>
  <si>
    <t>2211移動深夜０．５・早朝０．５・区分Ⅱ</t>
  </si>
  <si>
    <t>2311移動深夜０．５・早朝０．５・区分Ⅲ</t>
  </si>
  <si>
    <t>2212移動深夜０．５・早朝１．０・区分Ⅱ</t>
  </si>
  <si>
    <t>2312移動深夜０．５・早朝１．０・区分Ⅲ</t>
  </si>
  <si>
    <t>2213移動深夜０．５・早朝１．５・区分Ⅱ</t>
  </si>
  <si>
    <t>2313移動深夜０．５・早朝１．５・区分Ⅲ</t>
  </si>
  <si>
    <t>2214移動深夜０．５・早朝２．０・区分Ⅱ</t>
  </si>
  <si>
    <t>2314移動深夜０．５・早朝２．０・区分Ⅲ</t>
  </si>
  <si>
    <t>2215移動深夜０．５・早朝２．５・区分Ⅱ</t>
  </si>
  <si>
    <t>2315移動深夜０．５・早朝２．５・区分Ⅲ</t>
  </si>
  <si>
    <t>2216移動深夜１．０・早朝０．５・区分Ⅱ</t>
  </si>
  <si>
    <t>2316移動深夜１．０・早朝０．５・区分Ⅲ</t>
  </si>
  <si>
    <t>2217移動深夜１．０・早朝１．０・区分Ⅱ</t>
  </si>
  <si>
    <t>2317移動深夜１．０・早朝１．０・区分Ⅲ</t>
  </si>
  <si>
    <t>2218移動深夜１．０・早朝１．５・区分Ⅱ</t>
  </si>
  <si>
    <t>2318移動深夜１．０・早朝１．５・区分Ⅲ</t>
  </si>
  <si>
    <t>2219移動深夜１．０・早朝２．０・区分Ⅱ</t>
  </si>
  <si>
    <t>2319移動深夜１．０・早朝２．０・区分Ⅲ</t>
  </si>
  <si>
    <t>2220移動深夜１．５・早朝０．５・区分Ⅱ</t>
  </si>
  <si>
    <t>2320移動深夜１．５・早朝０．５・区分Ⅲ</t>
  </si>
  <si>
    <t>2221移動深夜１．５・早朝１．０・区分Ⅱ</t>
  </si>
  <si>
    <t>2321移動深夜１．５・早朝１．０・区分Ⅲ</t>
  </si>
  <si>
    <t>2222移動深夜１．５・早朝１．５・区分Ⅱ</t>
  </si>
  <si>
    <t>2322移動深夜１．５・早朝１．５・区分Ⅲ</t>
  </si>
  <si>
    <t>2223移動深夜２．０・早朝０．５・区分Ⅱ</t>
  </si>
  <si>
    <t>2323移動深夜２．０・早朝０．５・区分Ⅲ</t>
  </si>
  <si>
    <t>2224移動深夜２．０・早朝１．０・区分Ⅱ</t>
  </si>
  <si>
    <t>2324移動深夜２．０・早朝１．０・区分Ⅲ</t>
  </si>
  <si>
    <t>2225移動深夜２．５・早朝０．５・区分Ⅱ</t>
  </si>
  <si>
    <t>2325移動深夜２．５・早朝０．５・区分Ⅲ</t>
  </si>
  <si>
    <t>2511移動早朝０．５・日中０．５・区分Ⅱ</t>
  </si>
  <si>
    <t>2611移動早朝０．５・日中０．５・区分Ⅲ</t>
  </si>
  <si>
    <t>2512移動早朝０．５・日中１．０・区分Ⅱ</t>
  </si>
  <si>
    <t>2612移動早朝０．５・日中１．０・区分Ⅲ</t>
  </si>
  <si>
    <t>2513移動早朝０．５・日中１．５・区分Ⅱ</t>
  </si>
  <si>
    <t>2613移動早朝０．５・日中１．５・区分Ⅲ</t>
  </si>
  <si>
    <t>2514移動早朝０．５・日中２．０・区分Ⅱ</t>
  </si>
  <si>
    <t>2614移動早朝０．５・日中２．０・区分Ⅲ</t>
  </si>
  <si>
    <t>2515移動早朝０．５・日中２．５・区分Ⅱ</t>
  </si>
  <si>
    <t>2615移動早朝０．５・日中２．５・区分Ⅲ</t>
  </si>
  <si>
    <t>2516移動早朝１．０・日中０．５・区分Ⅱ</t>
  </si>
  <si>
    <t>2616移動早朝１．０・日中０．５・区分Ⅲ</t>
  </si>
  <si>
    <t>2517移動早朝１．０・日中１．０・区分Ⅱ</t>
  </si>
  <si>
    <t>2617移動早朝１．０・日中１．０・区分Ⅲ</t>
  </si>
  <si>
    <t>2518移動早朝１．０・日中１．５・区分Ⅱ</t>
  </si>
  <si>
    <t>2618移動早朝１．０・日中１．５・区分Ⅲ</t>
  </si>
  <si>
    <t>2519移動早朝１．０・日中２．０・区分Ⅱ</t>
  </si>
  <si>
    <t>2619移動早朝１．０・日中２．０・区分Ⅲ</t>
  </si>
  <si>
    <t>2520移動早朝１．５・日中０．５・区分Ⅱ</t>
  </si>
  <si>
    <t>2620移動早朝１．５・日中０．５・区分Ⅲ</t>
  </si>
  <si>
    <t>2521移動早朝１．５・日中１．０・区分Ⅱ</t>
  </si>
  <si>
    <t>2621移動早朝１．５・日中１．０・区分Ⅲ</t>
  </si>
  <si>
    <t>2522移動早朝１．５・日中１．５・区分Ⅱ</t>
  </si>
  <si>
    <t>2622移動早朝１．５・日中１．５・区分Ⅲ</t>
  </si>
  <si>
    <t>2523移動早朝２．０・日中０．５・区分Ⅱ</t>
  </si>
  <si>
    <t>2623移動早朝２．０・日中０．５・区分Ⅲ</t>
  </si>
  <si>
    <t>2524移動早朝２．０・日中１．０・区分Ⅱ</t>
  </si>
  <si>
    <t>2624移動早朝２．０・日中１．０・区分Ⅲ</t>
  </si>
  <si>
    <t>2525移動早朝２．５・日中０．５・区分Ⅱ</t>
  </si>
  <si>
    <t>2625移動早朝２．５・日中０．５・区分Ⅲ</t>
  </si>
  <si>
    <t>2811移動日中０．５・夜間０．５・区分Ⅱ</t>
  </si>
  <si>
    <t>2911移動日中０．５・夜間０．５・区分Ⅲ</t>
  </si>
  <si>
    <t>2812移動日中０．５・夜間１．０・区分Ⅱ</t>
  </si>
  <si>
    <t>2912移動日中０．５・夜間１．０・区分Ⅲ</t>
  </si>
  <si>
    <t>2813移動日中０．５・夜間１．５・区分Ⅱ</t>
  </si>
  <si>
    <t>2913移動日中０．５・夜間１．５・区分Ⅲ</t>
  </si>
  <si>
    <t>2814移動日中０．５・夜間２．０・区分Ⅱ</t>
  </si>
  <si>
    <t>2914移動日中０．５・夜間２．０・区分Ⅲ</t>
  </si>
  <si>
    <t>2815移動日中０．５・夜間２．５・区分Ⅱ</t>
  </si>
  <si>
    <t>2915移動日中０．５・夜間２．５・区分Ⅲ</t>
  </si>
  <si>
    <t>2816移動日中１．０・夜間０．５・区分Ⅱ</t>
  </si>
  <si>
    <t>2916移動日中１．０・夜間０．５・区分Ⅲ</t>
  </si>
  <si>
    <t>2817移動日中１．０・夜間１．０・区分Ⅱ</t>
  </si>
  <si>
    <t>2917移動日中１．０・夜間１．０・区分Ⅲ</t>
  </si>
  <si>
    <t>2818移動日中１．０・夜間１．５・区分Ⅱ</t>
  </si>
  <si>
    <t>2918移動日中１．０・夜間１．５・区分Ⅲ</t>
  </si>
  <si>
    <t>2819移動日中１．０・夜間２．０・区分Ⅱ</t>
  </si>
  <si>
    <t>2919移動日中１．０・夜間２．０・区分Ⅲ</t>
  </si>
  <si>
    <t>2820移動日中１．５・夜間０．５・区分Ⅱ</t>
  </si>
  <si>
    <t>2920移動日中１．５・夜間０．５・区分Ⅲ</t>
  </si>
  <si>
    <t>2821移動日中１．５・夜間１．０・区分Ⅱ</t>
  </si>
  <si>
    <t>2921移動日中１．５・夜間１．０・区分Ⅲ</t>
  </si>
  <si>
    <t>2822移動日中１．５・夜間１．５・区分Ⅱ</t>
  </si>
  <si>
    <t>2922移動日中１．５・夜間１．５・区分Ⅲ</t>
  </si>
  <si>
    <t>2823移動日中２．０・夜間０．５・区分Ⅱ</t>
  </si>
  <si>
    <t>2923移動日中２．０・夜間０．５・区分Ⅲ</t>
  </si>
  <si>
    <t>2824移動日中２．０・夜間１．０・区分Ⅱ</t>
  </si>
  <si>
    <t>2924移動日中２．０・夜間１．０・区分Ⅲ</t>
  </si>
  <si>
    <t>2825移動日中２．５・夜間０．５・区分Ⅱ</t>
  </si>
  <si>
    <t>2925移動日中２．５・夜間０．５・区分Ⅲ</t>
  </si>
  <si>
    <t>6111移動深夜０．５・早朝２．０・日中０．５</t>
  </si>
  <si>
    <t>6211移動深夜０．５・早朝２．０・日中０．５・区分Ⅱ</t>
  </si>
  <si>
    <t>6311移動深夜０．５・早朝２．０・日中０．５・区分Ⅲ</t>
  </si>
  <si>
    <t>3211移動夜間０．５・深夜０．５・区分Ⅱ</t>
  </si>
  <si>
    <t>3311移動夜間０．５・深夜０．５・区分Ⅲ</t>
  </si>
  <si>
    <t>3212移動夜間０．５・深夜１．０・区分Ⅱ</t>
  </si>
  <si>
    <t>3312移動夜間０．５・深夜１．０・区分Ⅲ</t>
  </si>
  <si>
    <t>3213移動夜間０．５・深夜１．５・区分Ⅱ</t>
  </si>
  <si>
    <t>3313移動夜間０．５・深夜１．５・区分Ⅲ</t>
  </si>
  <si>
    <t>3214移動夜間０．５・深夜２．０・区分Ⅱ</t>
  </si>
  <si>
    <t>3314移動夜間０．５・深夜２．０・区分Ⅲ</t>
  </si>
  <si>
    <t>3215移動夜間０．５・深夜２．５・区分Ⅱ</t>
  </si>
  <si>
    <t>3315移動夜間０．５・深夜２．５・区分Ⅲ</t>
  </si>
  <si>
    <t>3216移動夜間１．０・深夜０．５・区分Ⅱ</t>
  </si>
  <si>
    <t>3316移動夜間１．０・深夜０．５・区分Ⅲ</t>
  </si>
  <si>
    <t>3217移動夜間１．０・深夜１．０・区分Ⅱ</t>
  </si>
  <si>
    <t>3317移動夜間１．０・深夜１．０・区分Ⅲ</t>
  </si>
  <si>
    <t>3218移動夜間１．０・深夜１．５・区分Ⅱ</t>
  </si>
  <si>
    <t>3318移動夜間１．０・深夜１．５・区分Ⅲ</t>
  </si>
  <si>
    <t>3219移動夜間１．０・深夜２．０・区分Ⅱ</t>
  </si>
  <si>
    <t>3319移動夜間１．０・深夜２．０・区分Ⅲ</t>
  </si>
  <si>
    <t>3220移動夜間１．５・深夜０．５・区分Ⅱ</t>
  </si>
  <si>
    <t>3320移動夜間１．５・深夜０．５・区分Ⅲ</t>
  </si>
  <si>
    <t>3221移動夜間１．５・深夜１．０・区分Ⅱ</t>
  </si>
  <si>
    <t>3321移動夜間１．５・深夜１．０・区分Ⅲ</t>
  </si>
  <si>
    <t>3222移動夜間１．５・深夜１．５・区分Ⅱ</t>
  </si>
  <si>
    <t>3322移動夜間１．５・深夜１．５・区分Ⅲ</t>
  </si>
  <si>
    <t>3223移動夜間２．０・深夜０．５・区分Ⅱ</t>
  </si>
  <si>
    <t>3323移動夜間２．０・深夜０．５・区分Ⅲ</t>
  </si>
  <si>
    <t>3224移動夜間２．０・深夜１．０・区分Ⅱ</t>
  </si>
  <si>
    <t>3324移動夜間２．０・深夜１．０・区分Ⅲ</t>
  </si>
  <si>
    <t>3225移動夜間２．５・深夜０．５・区分Ⅱ</t>
  </si>
  <si>
    <t>3325移動夜間２．５・深夜０．５・区分Ⅲ</t>
  </si>
  <si>
    <t>3511移動日跨増深夜０．５・深夜０．５・区分Ⅱ</t>
  </si>
  <si>
    <t>3611移動日跨増深夜０．５・深夜０．５・区分Ⅲ</t>
  </si>
  <si>
    <t>3512移動日跨増深夜０．５・深夜１．０・区分Ⅱ</t>
  </si>
  <si>
    <t>3612移動日跨増深夜０．５・深夜１．０・区分Ⅲ</t>
  </si>
  <si>
    <t>3513移動日跨増深夜０．５・深夜１．５・区分Ⅱ</t>
  </si>
  <si>
    <t>3613移動日跨増深夜０．５・深夜１．５・区分Ⅲ</t>
  </si>
  <si>
    <t>3514移動日跨増深夜０．５・深夜２．０・区分Ⅱ</t>
  </si>
  <si>
    <t>3614移動日跨増深夜０．５・深夜２．０・区分Ⅲ</t>
  </si>
  <si>
    <t>3515移動日跨増深夜０．５・深夜２．５・区分Ⅱ</t>
  </si>
  <si>
    <t>3615移動日跨増深夜０．５・深夜２．５・区分Ⅲ</t>
  </si>
  <si>
    <t>3516移動日跨増深夜１．０・深夜０．５・区分Ⅱ</t>
  </si>
  <si>
    <t>3616移動日跨増深夜１．０・深夜０．５・区分Ⅲ</t>
  </si>
  <si>
    <t>3517移動日跨増深夜１．０・深夜１．０・区分Ⅱ</t>
  </si>
  <si>
    <t>3617移動日跨増深夜１．０・深夜１．０・区分Ⅲ</t>
  </si>
  <si>
    <t>3518移動日跨増深夜１．０・深夜１．５・区分Ⅱ</t>
  </si>
  <si>
    <t>3618移動日跨増深夜１．０・深夜１．５・区分Ⅲ</t>
  </si>
  <si>
    <t>3519移動日跨増深夜１．０・深夜２．０・区分Ⅱ</t>
  </si>
  <si>
    <t>3619移動日跨増深夜１．０・深夜２．０・区分Ⅲ</t>
  </si>
  <si>
    <t>3520移動日跨増深夜１．５・深夜０．５・区分Ⅱ</t>
  </si>
  <si>
    <t>3620移動日跨増深夜１．５・深夜０．５・区分Ⅲ</t>
  </si>
  <si>
    <t>3521移動日跨増深夜１．５・深夜１．０・区分Ⅱ</t>
  </si>
  <si>
    <t>3621移動日跨増深夜１．５・深夜１．０・区分Ⅲ</t>
  </si>
  <si>
    <t>3522移動日跨増深夜１．５・深夜１．５・区分Ⅱ</t>
  </si>
  <si>
    <t>3622移動日跨増深夜１．５・深夜１．５・区分Ⅲ</t>
  </si>
  <si>
    <t>3523移動日跨増深夜２．０・深夜０．５・区分Ⅱ</t>
  </si>
  <si>
    <t>3623移動日跨増深夜２．０・深夜０．５・区分Ⅲ</t>
  </si>
  <si>
    <t>3524移動日跨増深夜２．０・深夜１．０・区分Ⅱ</t>
  </si>
  <si>
    <t>3624移動日跨増深夜２．０・深夜１．０・区分Ⅲ</t>
  </si>
  <si>
    <t>3525移動日跨増深夜２．５・深夜０．５・区分Ⅱ</t>
  </si>
  <si>
    <t>3625移動日跨増深夜２．５・深夜０．５・区分Ⅲ</t>
  </si>
  <si>
    <t>3811移動深夜０．５・早朝０．５・日中０．５・区分Ⅱ</t>
  </si>
  <si>
    <t>3911移動深夜０．５・早朝０．５・日中０．５・区分Ⅲ</t>
  </si>
  <si>
    <t>3812移動深夜０．５・早朝０．５・日中１．０・区分Ⅱ</t>
  </si>
  <si>
    <t>3912移動深夜０．５・早朝０．５・日中１．０・区分Ⅲ</t>
  </si>
  <si>
    <t>3813移動深夜０．５・早朝０．５・日中１．５・区分Ⅱ</t>
  </si>
  <si>
    <t>3913移動深夜０．５・早朝０．５・日中１．５・区分Ⅲ</t>
  </si>
  <si>
    <t>3814移動深夜０．５・早朝０．５・日中２．０・区分Ⅱ</t>
  </si>
  <si>
    <t>3914移動深夜０．５・早朝０．５・日中２．０・区分Ⅲ</t>
  </si>
  <si>
    <t>3815移動深夜０．５・早朝１．０・日中０．５・区分Ⅱ</t>
  </si>
  <si>
    <t>3915移動深夜０．５・早朝１．０・日中０．５・区分Ⅲ</t>
  </si>
  <si>
    <t>3816移動深夜０．５・早朝１．０・日中１．０・区分Ⅱ</t>
  </si>
  <si>
    <t>3916移動深夜０．５・早朝１．０・日中１．０・区分Ⅲ</t>
  </si>
  <si>
    <t>3817移動深夜０．５・早朝１．０・日中１．５・区分Ⅱ</t>
  </si>
  <si>
    <t>3917移動深夜０．５・早朝１．０・日中１．５・区分Ⅲ</t>
  </si>
  <si>
    <t>3818移動深夜０．５・早朝１．５・日中０．５・区分Ⅱ</t>
  </si>
  <si>
    <t>3918移動深夜０．５・早朝１．５・日中０．５・区分Ⅲ</t>
  </si>
  <si>
    <t>3819移動深夜０．５・早朝１．５・日中１．０・区分Ⅱ</t>
  </si>
  <si>
    <t>3919移動深夜０．５・早朝１．５・日中１．０・区分Ⅲ</t>
  </si>
  <si>
    <t>3820移動深夜１．０・早朝０．５・日中０．５・区分Ⅱ</t>
  </si>
  <si>
    <t>3920移動深夜１．０・早朝０．５・日中０．５・区分Ⅲ</t>
  </si>
  <si>
    <t>3821移動深夜１．０・早朝０．５・日中１．０・区分Ⅱ</t>
  </si>
  <si>
    <t>3921移動深夜１．０・早朝０．５・日中１．０・区分Ⅲ</t>
  </si>
  <si>
    <t>3822移動深夜１．０・早朝０．５・日中１．５・区分Ⅱ</t>
  </si>
  <si>
    <t>3922移動深夜１．０・早朝０．５・日中１．５・区分Ⅲ</t>
  </si>
  <si>
    <t>3823移動深夜１．０・早朝１．０・日中０．５・区分Ⅱ</t>
  </si>
  <si>
    <t>3923移動深夜１．０・早朝１．０・日中０．５・区分Ⅲ</t>
  </si>
  <si>
    <t>3824移動深夜１．０・早朝１．０・日中１．０・区分Ⅱ</t>
  </si>
  <si>
    <t>3924移動深夜１．０・早朝１．０・日中１．０・区分Ⅲ</t>
  </si>
  <si>
    <t>3825移動深夜１．０・早朝１．５・日中０．５・区分Ⅱ</t>
  </si>
  <si>
    <t>3925移動深夜１．０・早朝１．５・日中０．５・区分Ⅲ</t>
  </si>
  <si>
    <t>3826移動深夜１．５・早朝０．５・日中０．５・区分Ⅱ</t>
  </si>
  <si>
    <t>3926移動深夜１．５・早朝０．５・日中０．５・区分Ⅲ</t>
  </si>
  <si>
    <t>3827移動深夜１．５・早朝０．５・日中１．０・区分Ⅱ</t>
  </si>
  <si>
    <t>3927移動深夜１．５・早朝０．５・日中１．０・区分Ⅲ</t>
  </si>
  <si>
    <t>3828移動深夜１．５・早朝１．０・日中０．５・区分Ⅱ</t>
  </si>
  <si>
    <t>3928移動深夜１．５・早朝１．０・日中０．５・区分Ⅲ</t>
  </si>
  <si>
    <t>3829移動深夜２．０・早朝０．５・日中０．５・区分Ⅱ</t>
  </si>
  <si>
    <t>3929移動深夜２．０・早朝０．５・日中０．５・区分Ⅲ</t>
  </si>
  <si>
    <t>4211移動深夜０．５・日中０．５・区分Ⅱ</t>
  </si>
  <si>
    <t>4311移動深夜０．５・日中０．５・区分Ⅲ</t>
  </si>
  <si>
    <t>4212移動深夜０．５・日中１．０・区分Ⅱ</t>
  </si>
  <si>
    <t>4312移動深夜０．５・日中１．０・区分Ⅲ</t>
  </si>
  <si>
    <t>4213移動深夜０．５・日中１．５・区分Ⅱ</t>
  </si>
  <si>
    <t>4313移動深夜０．５・日中１．５・区分Ⅲ</t>
  </si>
  <si>
    <t>4214移動深夜０．５・日中２．０・区分Ⅱ</t>
  </si>
  <si>
    <t>4314移動深夜０．５・日中２．０・区分Ⅲ</t>
  </si>
  <si>
    <t>4215移動深夜０．５・日中２．５・区分Ⅱ</t>
  </si>
  <si>
    <t>4315移動深夜０．５・日中２．５・区分Ⅲ</t>
  </si>
  <si>
    <t>4216移動深夜１．０・日中０．５・区分Ⅱ</t>
  </si>
  <si>
    <t>4316移動深夜１．０・日中０．５・区分Ⅲ</t>
  </si>
  <si>
    <t>4217移動深夜１．０・日中１．０・区分Ⅱ</t>
  </si>
  <si>
    <t>4317移動深夜１．０・日中１．０・区分Ⅲ</t>
  </si>
  <si>
    <t>4218移動深夜１．０・日中１．５・区分Ⅱ</t>
  </si>
  <si>
    <t>4318移動深夜１．０・日中１．５・区分Ⅲ</t>
  </si>
  <si>
    <t>4219移動深夜１．０・日中２．０・区分Ⅱ</t>
  </si>
  <si>
    <t>4319移動深夜１．０・日中２．０・区分Ⅲ</t>
  </si>
  <si>
    <t>4220移動深夜１．５・日中０．５・区分Ⅱ</t>
  </si>
  <si>
    <t>4320移動深夜１．５・日中０．５・区分Ⅲ</t>
  </si>
  <si>
    <t>4221移動深夜１．５・日中１．０・区分Ⅱ</t>
  </si>
  <si>
    <t>4321移動深夜１．５・日中１．０・区分Ⅲ</t>
  </si>
  <si>
    <t>4222移動深夜１．５・日中１．５・区分Ⅱ</t>
  </si>
  <si>
    <t>4322移動深夜１．５・日中１．５・区分Ⅲ</t>
  </si>
  <si>
    <t>4223移動深夜２．０・日中０．５・区分Ⅱ</t>
  </si>
  <si>
    <t>4323移動深夜２．０・日中０．５・区分Ⅲ</t>
  </si>
  <si>
    <t>4224移動深夜２．０・日中１．０・区分Ⅱ</t>
  </si>
  <si>
    <t>4324移動深夜２．０・日中１．０・区分Ⅲ</t>
  </si>
  <si>
    <t>4225移動深夜２．５・日中０．５・区分Ⅱ</t>
  </si>
  <si>
    <t>4325移動深夜２．５・日中０．５・区分Ⅲ</t>
  </si>
  <si>
    <t>4511移動日中０．５・夜間０．５・深夜０．５・区分Ⅱ</t>
  </si>
  <si>
    <t>4611移動日中０．５・夜間０．５・深夜０．５・区分Ⅲ</t>
  </si>
  <si>
    <t>4512移動日中０．５・夜間０．５・深夜１．０・区分Ⅱ</t>
  </si>
  <si>
    <t>4612移動日中０．５・夜間０．５・深夜１．０・区分Ⅲ</t>
  </si>
  <si>
    <t>4513移動日中０．５・夜間０．５・深夜１．５・区分Ⅱ</t>
  </si>
  <si>
    <t>4613移動日中０．５・夜間０．５・深夜１．５・区分Ⅲ</t>
  </si>
  <si>
    <t>4514移動日中０．５・夜間０．５・深夜２．０・区分Ⅱ</t>
  </si>
  <si>
    <t>4614移動日中０．５・夜間０．５・深夜２．０・区分Ⅲ</t>
  </si>
  <si>
    <t>4515移動日中０．５・夜間１．０・深夜０．５・区分Ⅱ</t>
  </si>
  <si>
    <t>4615移動日中０．５・夜間１．０・深夜０．５・区分Ⅲ</t>
  </si>
  <si>
    <t>4516移動日中０．５・夜間１．０・深夜１．０・区分Ⅱ</t>
  </si>
  <si>
    <t>4616移動日中０．５・夜間１．０・深夜１．０・区分Ⅲ</t>
  </si>
  <si>
    <t>4517移動日中０．５・夜間１．０・深夜１．５・区分Ⅱ</t>
  </si>
  <si>
    <t>4617移動日中０．５・夜間１．０・深夜１．５・区分Ⅲ</t>
  </si>
  <si>
    <t>4518移動日中０．５・夜間１．５・深夜０．５・区分Ⅱ</t>
  </si>
  <si>
    <t>4618移動日中０．５・夜間１．５・深夜０．５・区分Ⅲ</t>
  </si>
  <si>
    <t>4519移動日中０．５・夜間１．５・深夜１．０・区分Ⅱ</t>
  </si>
  <si>
    <t>4619移動日中０．５・夜間１．５・深夜１．０・区分Ⅲ</t>
  </si>
  <si>
    <t>4520移動日中０．５・夜間２．０・深夜０．５・区分Ⅱ</t>
  </si>
  <si>
    <t>4620移動日中０．５・夜間２．０・深夜０．５・区分Ⅲ</t>
  </si>
  <si>
    <t>4521移動日中１．０・夜間０．５・深夜０．５・区分Ⅱ</t>
  </si>
  <si>
    <t>4621移動日中１．０・夜間０．５・深夜０．５・区分Ⅲ</t>
  </si>
  <si>
    <t>4522移動日中１．０・夜間０．５・深夜１．０・区分Ⅱ</t>
  </si>
  <si>
    <t>4622移動日中１．０・夜間０．５・深夜１．０・区分Ⅲ</t>
  </si>
  <si>
    <t>4523移動日中１．０・夜間０．５・深夜１．５・区分Ⅱ</t>
  </si>
  <si>
    <t>4623移動日中１．０・夜間０．５・深夜１．５・区分Ⅲ</t>
  </si>
  <si>
    <t>4524移動日中１．０・夜間１．０・深夜０．５・区分Ⅱ</t>
  </si>
  <si>
    <t>4624移動日中１．０・夜間１．０・深夜０．５・区分Ⅲ</t>
  </si>
  <si>
    <t>4525移動日中１．０・夜間１．０・深夜１．０・区分Ⅱ</t>
  </si>
  <si>
    <t>4625移動日中１．０・夜間１．０・深夜１．０・区分Ⅲ</t>
  </si>
  <si>
    <t>4526移動日中１．０・夜間１．５・深夜０．５・区分Ⅱ</t>
  </si>
  <si>
    <t>4626移動日中１．０・夜間１．５・深夜０．５・区分Ⅲ</t>
  </si>
  <si>
    <t>4527移動日中１．５・夜間０．５・深夜０．５・区分Ⅱ</t>
  </si>
  <si>
    <t>4627移動日中１．５・夜間０．５・深夜０．５・区分Ⅲ</t>
  </si>
  <si>
    <t>4528移動日中１．５・夜間０．５・深夜１．０・区分Ⅱ</t>
  </si>
  <si>
    <t>4628移動日中１．５・夜間０．５・深夜１．０・区分Ⅲ</t>
  </si>
  <si>
    <t>4529移動日中１．５・夜間１．０・深夜０．５・区分Ⅱ</t>
  </si>
  <si>
    <t>4629移動日中１．５・夜間１．０・深夜０．５・区分Ⅲ</t>
  </si>
  <si>
    <t>4530移動日中２．０・夜間０．５・深夜０．５・区分Ⅱ</t>
  </si>
  <si>
    <t>4630移動日中２．０・夜間０．５・深夜０．５・区分Ⅲ</t>
  </si>
  <si>
    <t>6121同援早０．５・日２．０・夜０．５</t>
  </si>
  <si>
    <t>6221同援早０．５・日２．０・夜０．５・区分Ⅱ</t>
  </si>
  <si>
    <t>6321同援早０．５・日２．０・夜０．５・区分Ⅲ</t>
  </si>
  <si>
    <t>4811移動日中増０．５・区分Ⅱ</t>
  </si>
  <si>
    <t>4911移動日中増０．５・区分Ⅲ</t>
  </si>
  <si>
    <t>4812移動日中増１．０・区分Ⅱ</t>
  </si>
  <si>
    <t>4912移動日中増１．０・区分Ⅲ</t>
  </si>
  <si>
    <t>4813移動日中増１．５・区分Ⅱ</t>
  </si>
  <si>
    <t>4913移動日中増１．５・区分Ⅲ</t>
  </si>
  <si>
    <t>4814移動日中増２．０・区分Ⅱ</t>
  </si>
  <si>
    <t>4914移動日中増２．０・区分Ⅲ</t>
  </si>
  <si>
    <t>4815移動日中増２．５・区分Ⅱ</t>
  </si>
  <si>
    <t>4915移動日中増２．５・区分Ⅲ</t>
  </si>
  <si>
    <t>4816移動日中増３．０・区分Ⅱ</t>
  </si>
  <si>
    <t>4916移動日中増３．０・区分Ⅲ</t>
  </si>
  <si>
    <t>4817移動日中増３．５・区分Ⅱ</t>
  </si>
  <si>
    <t>4917移動日中増３．５・区分Ⅲ</t>
  </si>
  <si>
    <t>4818移動日中増４．０・区分Ⅱ</t>
  </si>
  <si>
    <t>4918移動日中増４．０・区分Ⅲ</t>
  </si>
  <si>
    <t>4819移動日中増４．５・区分Ⅱ</t>
  </si>
  <si>
    <t>4919移動日中増４．５・区分Ⅲ</t>
  </si>
  <si>
    <t>4820移動日中増５．０・区分Ⅱ</t>
  </si>
  <si>
    <t>4920移動日中増５．０・区分Ⅲ</t>
  </si>
  <si>
    <t>4821移動日中増５．５・区分Ⅱ</t>
  </si>
  <si>
    <t>4921移動日中増５．５・区分Ⅲ</t>
  </si>
  <si>
    <t>4822移動日中増６．０・区分Ⅱ</t>
  </si>
  <si>
    <t>4922移動日中増６．０・区分Ⅲ</t>
  </si>
  <si>
    <t>4823移動日中増６．５・区分Ⅱ</t>
  </si>
  <si>
    <t>4923移動日中増６．５・区分Ⅲ</t>
  </si>
  <si>
    <t>4824移動日中増７．０・区分Ⅱ</t>
  </si>
  <si>
    <t>4924移動日中増７．０・区分Ⅲ</t>
  </si>
  <si>
    <t>4825移動日中増７．５・区分Ⅱ</t>
  </si>
  <si>
    <t>4925移動日中増７．５・区分Ⅲ</t>
  </si>
  <si>
    <t>4826移動日中増８．０・区分Ⅱ</t>
  </si>
  <si>
    <t>4926移動日中増８．０・区分Ⅲ</t>
  </si>
  <si>
    <t>4827移動日中増８．５・区分Ⅱ</t>
  </si>
  <si>
    <t>4927移動日中増８．５・区分Ⅲ</t>
  </si>
  <si>
    <t>4828移動日中増９．０・区分Ⅱ</t>
  </si>
  <si>
    <t>4928移動日中増９．０・区分Ⅲ</t>
  </si>
  <si>
    <t>4829移動日中増９．５・区分Ⅱ</t>
  </si>
  <si>
    <t>4929移動日中増９．５・区分Ⅲ</t>
  </si>
  <si>
    <t>4830移動日中増１０．０・区分Ⅱ</t>
  </si>
  <si>
    <t>4930移動日中増１０．０・区分Ⅲ</t>
  </si>
  <si>
    <t>4831移動日中増１０．５・区分Ⅱ</t>
  </si>
  <si>
    <t>4931移動日中増１０．５・区分Ⅲ</t>
  </si>
  <si>
    <t>5211移動早朝増０．５・区分Ⅱ</t>
  </si>
  <si>
    <t>5311移動早朝増０．５・区分Ⅲ</t>
  </si>
  <si>
    <t>5212移動早朝増１．０・区分Ⅱ</t>
  </si>
  <si>
    <t>5312移動早朝増１．０・区分Ⅲ</t>
  </si>
  <si>
    <t>5213移動早朝増１．５・区分Ⅱ</t>
  </si>
  <si>
    <t>5313移動早朝増１．５・区分Ⅲ</t>
  </si>
  <si>
    <t>5214移動早朝増２．０・区分Ⅱ</t>
  </si>
  <si>
    <t>5314移動早朝増２．０・区分Ⅲ</t>
  </si>
  <si>
    <t>5215移動早朝増２．５・区分Ⅱ</t>
  </si>
  <si>
    <t>5315移動早朝増２．５・区分Ⅲ</t>
  </si>
  <si>
    <t>5511移動夜間増０．５・区分Ⅱ</t>
  </si>
  <si>
    <t>5611移動夜間増０．５・区分Ⅲ</t>
  </si>
  <si>
    <t>5512移動夜間増１．０・区分Ⅱ</t>
  </si>
  <si>
    <t>5612移動夜間増１．０・区分Ⅲ</t>
  </si>
  <si>
    <t>5513移動夜間増１．５・区分Ⅱ</t>
  </si>
  <si>
    <t>5613移動夜間増１．５・区分Ⅲ</t>
  </si>
  <si>
    <t>5514移動夜間増２．０・区分Ⅱ</t>
  </si>
  <si>
    <t>5614移動夜間増２．０・区分Ⅲ</t>
  </si>
  <si>
    <t>5515移動夜間増２．５・区分Ⅱ</t>
  </si>
  <si>
    <t>5615移動夜間増２．５・区分Ⅲ</t>
  </si>
  <si>
    <t>5516移動夜間増３．０・区分Ⅱ</t>
  </si>
  <si>
    <t>5616移動夜間増３．０・区分Ⅲ</t>
  </si>
  <si>
    <t>5517移動夜間増３．５・区分Ⅱ</t>
  </si>
  <si>
    <t>5617移動夜間増３．５・区分Ⅲ</t>
  </si>
  <si>
    <t>5518移動夜間増４．０・区分Ⅱ</t>
  </si>
  <si>
    <t>5618移動夜間増４．０・区分Ⅲ</t>
  </si>
  <si>
    <t>5519移動夜間増４．５・区分Ⅱ</t>
  </si>
  <si>
    <t>5619移動夜間増４．５・区分Ⅲ</t>
  </si>
  <si>
    <t>5811移動深夜増０．５・区分Ⅱ</t>
  </si>
  <si>
    <t>5911移動深夜増０．５・区分Ⅲ</t>
  </si>
  <si>
    <t>5812移動深夜増１．０・区分Ⅱ</t>
  </si>
  <si>
    <t>5912移動深夜増１．０・区分Ⅲ</t>
  </si>
  <si>
    <t>5813移動深夜増１．５・区分Ⅱ</t>
  </si>
  <si>
    <t>5913移動深夜増１．５・区分Ⅲ</t>
  </si>
  <si>
    <t>5814移動深夜増２．０・区分Ⅱ</t>
  </si>
  <si>
    <t>5914移動深夜増２．０・区分Ⅲ</t>
  </si>
  <si>
    <t>5815移動深夜増２．５・区分Ⅱ</t>
  </si>
  <si>
    <t>5915移動深夜増２．５・区分Ⅲ</t>
  </si>
  <si>
    <t>5816移動深夜増３．０・区分Ⅱ</t>
  </si>
  <si>
    <t>5916移動深夜増３．０・区分Ⅲ</t>
  </si>
  <si>
    <t>5817移動深夜増３．５・区分Ⅱ</t>
  </si>
  <si>
    <t>5917移動深夜増３．５・区分Ⅲ</t>
  </si>
  <si>
    <t>5818移動深夜増４．０・区分Ⅱ</t>
  </si>
  <si>
    <t>5918移動深夜増４．０・区分Ⅲ</t>
  </si>
  <si>
    <t>5819移動深夜増４．５・区分Ⅱ</t>
  </si>
  <si>
    <t>5919移動深夜増４．５・区分Ⅲ</t>
  </si>
  <si>
    <t>5820移動深夜増５．０・区分Ⅱ</t>
  </si>
  <si>
    <t>5920移動深夜増５．０・区分Ⅲ</t>
  </si>
  <si>
    <t>5821移動深夜増５．５・区分Ⅱ</t>
  </si>
  <si>
    <t>5921移動深夜増５．５・区分Ⅲ</t>
  </si>
  <si>
    <t>5822移動深夜増６．０・区分Ⅱ</t>
  </si>
  <si>
    <t>5922移動深夜増６．０・区分Ⅲ</t>
  </si>
  <si>
    <t>5823移動深夜増６．５・区分Ⅱ</t>
  </si>
  <si>
    <t>5923移動深夜増６．５・区分Ⅲ</t>
  </si>
  <si>
    <t>1511移動早朝０．５・区分Ⅱ</t>
  </si>
  <si>
    <t>1611移動早朝０．５・区分Ⅲ</t>
  </si>
  <si>
    <t>1512移動早朝１．０・区分Ⅱ</t>
  </si>
  <si>
    <t>1612移動早朝１．０・区分Ⅲ</t>
  </si>
  <si>
    <t>1513移動早朝１．５・区分Ⅱ</t>
  </si>
  <si>
    <t>1613移動早朝１．５・区分Ⅲ</t>
  </si>
  <si>
    <t>1514移動早朝２．０・区分Ⅱ</t>
  </si>
  <si>
    <t>1614移動早朝２．０・区分Ⅲ</t>
  </si>
  <si>
    <t>1515移動早朝２．５・区分Ⅱ</t>
  </si>
  <si>
    <t>1615移動早朝２．５・区分Ⅲ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</si>
</sst>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>
      <alignment vertical="center"/>
    </xf>
  </cellStyleXfs>
  <cellXfs count="35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Protection="1"/>
    <xf numFmtId="0" fontId="2" fillId="0" borderId="1" xfId="0" applyFont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distributed" vertical="center"/>
    </xf>
    <xf numFmtId="0" fontId="2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</xf>
    <xf numFmtId="0" fontId="13" fillId="0" borderId="0" xfId="13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distributed" vertical="center"/>
    </xf>
    <xf numFmtId="0" fontId="2" fillId="2" borderId="2" xfId="0" applyFont="1" applyFill="1" applyBorder="1" applyAlignment="1" applyProtection="1">
      <alignment horizontal="distributed" vertical="center"/>
    </xf>
    <xf numFmtId="0" fontId="2" fillId="2" borderId="4" xfId="0" applyFont="1" applyFill="1" applyBorder="1" applyAlignment="1" applyProtection="1">
      <alignment horizontal="distributed" vertical="center"/>
    </xf>
    <xf numFmtId="0" fontId="2" fillId="2" borderId="8" xfId="0" applyFont="1" applyFill="1" applyBorder="1" applyAlignment="1" applyProtection="1">
      <alignment horizontal="distributed" vertical="center"/>
    </xf>
    <xf numFmtId="0" fontId="2" fillId="2" borderId="1" xfId="0" applyFont="1" applyFill="1" applyBorder="1" applyAlignment="1" applyProtection="1">
      <alignment horizontal="distributed" vertical="center"/>
    </xf>
    <xf numFmtId="0" fontId="2" fillId="2" borderId="9" xfId="0" applyFont="1" applyFill="1" applyBorder="1" applyAlignment="1" applyProtection="1">
      <alignment horizontal="distributed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distributed" vertical="center" wrapText="1"/>
    </xf>
    <xf numFmtId="0" fontId="2" fillId="2" borderId="2" xfId="0" applyFont="1" applyFill="1" applyBorder="1" applyAlignment="1" applyProtection="1">
      <alignment horizontal="distributed" vertical="center" wrapText="1"/>
    </xf>
    <xf numFmtId="0" fontId="2" fillId="2" borderId="4" xfId="0" applyFont="1" applyFill="1" applyBorder="1" applyAlignment="1" applyProtection="1">
      <alignment horizontal="distributed" vertical="center" wrapText="1"/>
    </xf>
    <xf numFmtId="0" fontId="2" fillId="2" borderId="5" xfId="0" applyFont="1" applyFill="1" applyBorder="1" applyAlignment="1" applyProtection="1">
      <alignment horizontal="distributed" vertical="center" wrapText="1"/>
    </xf>
    <xf numFmtId="0" fontId="2" fillId="2" borderId="0" xfId="0" applyFont="1" applyFill="1" applyBorder="1" applyAlignment="1" applyProtection="1">
      <alignment horizontal="distributed" vertical="center" wrapText="1"/>
    </xf>
    <xf numFmtId="0" fontId="2" fillId="2" borderId="6" xfId="0" applyFont="1" applyFill="1" applyBorder="1" applyAlignment="1" applyProtection="1">
      <alignment horizontal="distributed" vertical="center" wrapText="1"/>
    </xf>
    <xf numFmtId="0" fontId="2" fillId="2" borderId="8" xfId="0" applyFont="1" applyFill="1" applyBorder="1" applyAlignment="1" applyProtection="1">
      <alignment horizontal="distributed" vertical="center" wrapText="1"/>
    </xf>
    <xf numFmtId="0" fontId="2" fillId="2" borderId="1" xfId="0" applyFont="1" applyFill="1" applyBorder="1" applyAlignment="1" applyProtection="1">
      <alignment horizontal="distributed" vertical="center" wrapText="1"/>
    </xf>
    <xf numFmtId="0" fontId="2" fillId="2" borderId="9" xfId="0" applyFont="1" applyFill="1" applyBorder="1" applyAlignment="1" applyProtection="1">
      <alignment horizontal="distributed" vertical="center" wrapText="1"/>
    </xf>
    <xf numFmtId="0" fontId="2" fillId="0" borderId="3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horizontal="right"/>
      <protection locked="0"/>
    </xf>
    <xf numFmtId="0" fontId="2" fillId="0" borderId="5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6" xfId="0" applyFont="1" applyFill="1" applyBorder="1" applyAlignment="1" applyProtection="1">
      <alignment horizontal="right"/>
      <protection locked="0"/>
    </xf>
    <xf numFmtId="0" fontId="2" fillId="0" borderId="8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9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 applyProtection="1">
      <alignment horizontal="distributed" vertical="center" wrapText="1"/>
    </xf>
    <xf numFmtId="0" fontId="4" fillId="2" borderId="2" xfId="0" applyFont="1" applyFill="1" applyBorder="1" applyAlignment="1" applyProtection="1">
      <alignment horizontal="distributed" vertical="center" wrapText="1"/>
    </xf>
    <xf numFmtId="0" fontId="4" fillId="2" borderId="4" xfId="0" applyFont="1" applyFill="1" applyBorder="1" applyAlignment="1" applyProtection="1">
      <alignment horizontal="distributed" vertical="center" wrapText="1"/>
    </xf>
    <xf numFmtId="0" fontId="4" fillId="2" borderId="5" xfId="0" applyFont="1" applyFill="1" applyBorder="1" applyAlignment="1" applyProtection="1">
      <alignment horizontal="distributed" vertical="center" wrapText="1"/>
    </xf>
    <xf numFmtId="0" fontId="4" fillId="2" borderId="0" xfId="0" applyFont="1" applyFill="1" applyBorder="1" applyAlignment="1" applyProtection="1">
      <alignment horizontal="distributed" vertical="center" wrapText="1"/>
    </xf>
    <xf numFmtId="0" fontId="4" fillId="2" borderId="6" xfId="0" applyFont="1" applyFill="1" applyBorder="1" applyAlignment="1" applyProtection="1">
      <alignment horizontal="distributed" vertical="center" wrapText="1"/>
    </xf>
    <xf numFmtId="0" fontId="4" fillId="2" borderId="8" xfId="0" applyFont="1" applyFill="1" applyBorder="1" applyAlignment="1" applyProtection="1">
      <alignment horizontal="distributed" vertical="center" wrapText="1"/>
    </xf>
    <xf numFmtId="0" fontId="4" fillId="2" borderId="1" xfId="0" applyFont="1" applyFill="1" applyBorder="1" applyAlignment="1" applyProtection="1">
      <alignment horizontal="distributed" vertical="center" wrapText="1"/>
    </xf>
    <xf numFmtId="0" fontId="4" fillId="2" borderId="9" xfId="0" applyFont="1" applyFill="1" applyBorder="1" applyAlignment="1" applyProtection="1">
      <alignment horizontal="distributed" vertical="center" wrapText="1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distributed" vertical="center" textRotation="255" wrapText="1"/>
    </xf>
    <xf numFmtId="0" fontId="0" fillId="2" borderId="4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</xf>
    <xf numFmtId="0" fontId="14" fillId="2" borderId="20" xfId="0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center" vertical="center"/>
    </xf>
    <xf numFmtId="0" fontId="14" fillId="2" borderId="22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distributed" vertical="center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25" xfId="0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distributed" vertical="center"/>
    </xf>
    <xf numFmtId="0" fontId="0" fillId="2" borderId="0" xfId="0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textRotation="255" shrinkToFit="1"/>
    </xf>
    <xf numFmtId="0" fontId="2" fillId="2" borderId="4" xfId="0" applyFont="1" applyFill="1" applyBorder="1" applyAlignment="1" applyProtection="1">
      <alignment horizontal="center" vertical="center" textRotation="255" shrinkToFit="1"/>
    </xf>
    <xf numFmtId="0" fontId="2" fillId="2" borderId="5" xfId="0" applyFont="1" applyFill="1" applyBorder="1" applyAlignment="1" applyProtection="1">
      <alignment horizontal="center" vertical="center" textRotation="255" shrinkToFit="1"/>
    </xf>
    <xf numFmtId="0" fontId="2" fillId="2" borderId="6" xfId="0" applyFont="1" applyFill="1" applyBorder="1" applyAlignment="1" applyProtection="1">
      <alignment horizontal="center" vertical="center" textRotation="255" shrinkToFit="1"/>
    </xf>
    <xf numFmtId="0" fontId="2" fillId="2" borderId="8" xfId="0" applyFont="1" applyFill="1" applyBorder="1" applyAlignment="1" applyProtection="1">
      <alignment horizontal="center" vertical="center" textRotation="255" shrinkToFit="1"/>
    </xf>
    <xf numFmtId="0" fontId="2" fillId="2" borderId="9" xfId="0" applyFont="1" applyFill="1" applyBorder="1" applyAlignment="1" applyProtection="1">
      <alignment horizontal="center" vertical="center" textRotation="255" shrinkToFi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0" fillId="2" borderId="30" xfId="0" applyFill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 shrinkToFit="1"/>
    </xf>
    <xf numFmtId="0" fontId="0" fillId="0" borderId="31" xfId="0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 shrinkToFit="1"/>
    </xf>
    <xf numFmtId="0" fontId="6" fillId="0" borderId="33" xfId="0" applyFont="1" applyBorder="1" applyAlignment="1" applyProtection="1">
      <alignment horizontal="center" vertical="center" shrinkToFit="1"/>
    </xf>
    <xf numFmtId="0" fontId="6" fillId="0" borderId="34" xfId="0" applyFont="1" applyBorder="1" applyAlignment="1" applyProtection="1">
      <alignment horizontal="center" vertical="center" shrinkToFit="1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24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4" xfId="0" applyFont="1" applyFill="1" applyBorder="1" applyAlignment="1">
      <alignment horizontal="center" vertical="center" textRotation="255" shrinkToFit="1"/>
    </xf>
    <xf numFmtId="0" fontId="2" fillId="0" borderId="5" xfId="0" applyFont="1" applyFill="1" applyBorder="1" applyAlignment="1">
      <alignment horizontal="center" vertical="center" textRotation="255" shrinkToFit="1"/>
    </xf>
    <xf numFmtId="0" fontId="2" fillId="0" borderId="6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>
      <alignment horizontal="center" vertical="center" textRotation="255" shrinkToFit="1"/>
    </xf>
    <xf numFmtId="0" fontId="2" fillId="0" borderId="9" xfId="0" applyFont="1" applyFill="1" applyBorder="1" applyAlignment="1">
      <alignment horizontal="center" vertical="center" textRotation="255" shrinkToFi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textRotation="255" wrapText="1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2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 wrapText="1"/>
    </xf>
    <xf numFmtId="0" fontId="2" fillId="0" borderId="5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distributed" vertical="center" wrapText="1"/>
    </xf>
    <xf numFmtId="0" fontId="2" fillId="0" borderId="8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distributed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</cellXfs>
  <cellStyles count="16">
    <cellStyle name="桁区切り 2" xfId="1"/>
    <cellStyle name="標準" xfId="0" builtinId="0"/>
    <cellStyle name="標準 10" xfId="2"/>
    <cellStyle name="標準 11" xfId="3"/>
    <cellStyle name="標準 13" xfId="4"/>
    <cellStyle name="標準 14" xfId="5"/>
    <cellStyle name="標準 15" xfId="6"/>
    <cellStyle name="標準 15 3" xfId="7"/>
    <cellStyle name="標準 2" xfId="8"/>
    <cellStyle name="標準 2 2" xfId="9"/>
    <cellStyle name="標準 3" xfId="10"/>
    <cellStyle name="標準 4" xfId="11"/>
    <cellStyle name="標準 5" xfId="12"/>
    <cellStyle name="標準 6" xfId="13"/>
    <cellStyle name="標準 76" xfId="14"/>
    <cellStyle name="標準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41"/>
  <sheetViews>
    <sheetView tabSelected="1" view="pageBreakPreview" zoomScale="85" zoomScaleNormal="100" zoomScaleSheetLayoutView="85" workbookViewId="0">
      <selection activeCell="AD23" sqref="AD23:AD24"/>
    </sheetView>
  </sheetViews>
  <sheetFormatPr defaultColWidth="2" defaultRowHeight="13.5" x14ac:dyDescent="0.15"/>
  <cols>
    <col min="1" max="24" width="2" style="38" customWidth="1"/>
    <col min="25" max="26" width="2.5" style="38" bestFit="1" customWidth="1"/>
    <col min="27" max="28" width="2" style="38"/>
    <col min="29" max="30" width="2" style="38" customWidth="1"/>
    <col min="31" max="32" width="2" style="38"/>
    <col min="33" max="38" width="2" style="38" customWidth="1"/>
    <col min="39" max="16384" width="2" style="38"/>
  </cols>
  <sheetData>
    <row r="1" spans="1:45" s="27" customFormat="1" x14ac:dyDescent="0.15">
      <c r="A1" s="24" t="s">
        <v>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5"/>
      <c r="AE1" s="25"/>
      <c r="AF1" s="25"/>
      <c r="AG1" s="25"/>
      <c r="AH1" s="25"/>
      <c r="AI1" s="25"/>
      <c r="AJ1" s="25"/>
      <c r="AK1" s="25"/>
      <c r="AL1" s="24"/>
      <c r="AM1" s="24"/>
      <c r="AN1" s="24"/>
      <c r="AO1" s="24"/>
      <c r="AP1" s="24"/>
      <c r="AQ1" s="24"/>
      <c r="AR1" s="24"/>
      <c r="AS1" s="26"/>
    </row>
    <row r="2" spans="1:45" s="27" customForma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/>
      <c r="AE2" s="25"/>
      <c r="AF2" s="25"/>
      <c r="AG2" s="25"/>
      <c r="AH2" s="25"/>
      <c r="AI2" s="25"/>
      <c r="AJ2" s="25"/>
      <c r="AK2" s="25"/>
      <c r="AL2" s="28"/>
      <c r="AM2" s="28"/>
      <c r="AN2" s="28"/>
      <c r="AO2" s="28"/>
      <c r="AP2" s="28"/>
      <c r="AQ2" s="28"/>
      <c r="AR2" s="24"/>
      <c r="AS2" s="26"/>
    </row>
    <row r="3" spans="1:45" s="27" customFormat="1" x14ac:dyDescent="0.1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1"/>
      <c r="AM3" s="31"/>
      <c r="AN3" s="31"/>
      <c r="AO3" s="31"/>
      <c r="AP3" s="31"/>
      <c r="AQ3" s="31"/>
      <c r="AR3" s="32"/>
      <c r="AS3" s="26"/>
    </row>
    <row r="4" spans="1:45" s="27" customFormat="1" x14ac:dyDescent="0.15">
      <c r="A4" s="33"/>
      <c r="B4" s="49" t="s">
        <v>6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34"/>
      <c r="AS4" s="26"/>
    </row>
    <row r="5" spans="1:45" s="27" customFormat="1" x14ac:dyDescent="0.15">
      <c r="A5" s="3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1"/>
      <c r="R5" s="35"/>
      <c r="S5" s="35"/>
      <c r="T5" s="35"/>
      <c r="U5" s="35"/>
      <c r="V5" s="35"/>
      <c r="W5" s="35"/>
      <c r="X5" s="35"/>
      <c r="Y5" s="36"/>
      <c r="Z5" s="35"/>
      <c r="AA5" s="35"/>
      <c r="AB5" s="35"/>
      <c r="AC5" s="35"/>
      <c r="AD5" s="35"/>
      <c r="AE5" s="35"/>
      <c r="AF5" s="35"/>
      <c r="AG5" s="31"/>
      <c r="AH5" s="36"/>
      <c r="AI5" s="36"/>
      <c r="AJ5" s="36"/>
      <c r="AK5" s="36"/>
      <c r="AL5" s="31"/>
      <c r="AM5" s="31"/>
      <c r="AN5" s="36"/>
      <c r="AO5" s="35"/>
      <c r="AP5" s="31"/>
      <c r="AQ5" s="31"/>
      <c r="AR5" s="34"/>
      <c r="AS5" s="26"/>
    </row>
    <row r="6" spans="1:45" s="27" customFormat="1" x14ac:dyDescent="0.15">
      <c r="A6" s="33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1"/>
      <c r="R6" s="31"/>
      <c r="S6" s="31"/>
      <c r="T6" s="31"/>
      <c r="U6" s="31"/>
      <c r="V6" s="35"/>
      <c r="W6" s="50" t="s">
        <v>269</v>
      </c>
      <c r="X6" s="51"/>
      <c r="Y6" s="51"/>
      <c r="Z6" s="52"/>
      <c r="AA6" s="56"/>
      <c r="AB6" s="57"/>
      <c r="AC6" s="58"/>
      <c r="AD6" s="56"/>
      <c r="AE6" s="57"/>
      <c r="AF6" s="58"/>
      <c r="AG6" s="50" t="s">
        <v>1</v>
      </c>
      <c r="AH6" s="52"/>
      <c r="AI6" s="56"/>
      <c r="AJ6" s="57"/>
      <c r="AK6" s="58"/>
      <c r="AL6" s="56"/>
      <c r="AM6" s="57"/>
      <c r="AN6" s="58"/>
      <c r="AO6" s="50" t="s">
        <v>2</v>
      </c>
      <c r="AP6" s="51"/>
      <c r="AQ6" s="52"/>
      <c r="AR6" s="34"/>
      <c r="AS6" s="26"/>
    </row>
    <row r="7" spans="1:45" s="27" customFormat="1" x14ac:dyDescent="0.15">
      <c r="A7" s="33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1"/>
      <c r="R7" s="31"/>
      <c r="S7" s="31"/>
      <c r="T7" s="31"/>
      <c r="U7" s="31"/>
      <c r="V7" s="35"/>
      <c r="W7" s="53"/>
      <c r="X7" s="54"/>
      <c r="Y7" s="54"/>
      <c r="Z7" s="55"/>
      <c r="AA7" s="59"/>
      <c r="AB7" s="60"/>
      <c r="AC7" s="61"/>
      <c r="AD7" s="59"/>
      <c r="AE7" s="60"/>
      <c r="AF7" s="61"/>
      <c r="AG7" s="53"/>
      <c r="AH7" s="55"/>
      <c r="AI7" s="59"/>
      <c r="AJ7" s="60"/>
      <c r="AK7" s="61"/>
      <c r="AL7" s="59"/>
      <c r="AM7" s="60"/>
      <c r="AN7" s="61"/>
      <c r="AO7" s="53"/>
      <c r="AP7" s="54"/>
      <c r="AQ7" s="55"/>
      <c r="AR7" s="34"/>
      <c r="AS7" s="26"/>
    </row>
    <row r="8" spans="1:45" s="27" customFormat="1" x14ac:dyDescent="0.15">
      <c r="A8" s="33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1"/>
      <c r="R8" s="31"/>
      <c r="S8" s="31"/>
      <c r="T8" s="36"/>
      <c r="U8" s="31"/>
      <c r="V8" s="31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4"/>
      <c r="AS8" s="26"/>
    </row>
    <row r="9" spans="1:45" s="27" customFormat="1" x14ac:dyDescent="0.15">
      <c r="A9" s="33"/>
      <c r="B9" s="62" t="s">
        <v>3</v>
      </c>
      <c r="C9" s="63"/>
      <c r="D9" s="63"/>
      <c r="E9" s="63"/>
      <c r="F9" s="63"/>
      <c r="G9" s="63"/>
      <c r="H9" s="63"/>
      <c r="I9" s="63"/>
      <c r="J9" s="64"/>
      <c r="K9" s="68"/>
      <c r="L9" s="70"/>
      <c r="M9" s="70"/>
      <c r="N9" s="70"/>
      <c r="O9" s="70"/>
      <c r="P9" s="70"/>
      <c r="Q9" s="70"/>
      <c r="R9" s="70"/>
      <c r="S9" s="70"/>
      <c r="T9" s="72"/>
      <c r="U9" s="33"/>
      <c r="V9" s="31"/>
      <c r="W9" s="31"/>
      <c r="X9" s="31"/>
      <c r="Y9" s="31"/>
      <c r="Z9" s="31"/>
      <c r="AA9" s="31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34"/>
      <c r="AS9" s="26"/>
    </row>
    <row r="10" spans="1:45" s="27" customFormat="1" x14ac:dyDescent="0.15">
      <c r="A10" s="33"/>
      <c r="B10" s="65"/>
      <c r="C10" s="66"/>
      <c r="D10" s="66"/>
      <c r="E10" s="66"/>
      <c r="F10" s="66"/>
      <c r="G10" s="66"/>
      <c r="H10" s="66"/>
      <c r="I10" s="66"/>
      <c r="J10" s="67"/>
      <c r="K10" s="69"/>
      <c r="L10" s="71"/>
      <c r="M10" s="71"/>
      <c r="N10" s="71"/>
      <c r="O10" s="71"/>
      <c r="P10" s="71"/>
      <c r="Q10" s="71"/>
      <c r="R10" s="71"/>
      <c r="S10" s="71"/>
      <c r="T10" s="73"/>
      <c r="U10" s="33"/>
      <c r="V10" s="31"/>
      <c r="W10" s="36"/>
      <c r="X10" s="36"/>
      <c r="Y10" s="36"/>
      <c r="Z10" s="36"/>
      <c r="AA10" s="36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34"/>
      <c r="AS10" s="26"/>
    </row>
    <row r="11" spans="1:45" s="27" customFormat="1" x14ac:dyDescent="0.15">
      <c r="A11" s="33"/>
      <c r="B11" s="74" t="s">
        <v>20</v>
      </c>
      <c r="C11" s="75"/>
      <c r="D11" s="75"/>
      <c r="E11" s="75"/>
      <c r="F11" s="75"/>
      <c r="G11" s="75"/>
      <c r="H11" s="75"/>
      <c r="I11" s="75"/>
      <c r="J11" s="76"/>
      <c r="K11" s="83"/>
      <c r="L11" s="84"/>
      <c r="M11" s="84"/>
      <c r="N11" s="84"/>
      <c r="O11" s="84"/>
      <c r="P11" s="84"/>
      <c r="Q11" s="84"/>
      <c r="R11" s="84"/>
      <c r="S11" s="84"/>
      <c r="T11" s="85"/>
      <c r="U11" s="33"/>
      <c r="V11" s="35"/>
      <c r="W11" s="92" t="s">
        <v>7</v>
      </c>
      <c r="X11" s="93"/>
      <c r="Y11" s="93"/>
      <c r="Z11" s="93"/>
      <c r="AA11" s="94"/>
      <c r="AB11" s="101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3"/>
      <c r="AR11" s="34"/>
      <c r="AS11" s="26"/>
    </row>
    <row r="12" spans="1:45" s="27" customFormat="1" x14ac:dyDescent="0.15">
      <c r="A12" s="33"/>
      <c r="B12" s="77"/>
      <c r="C12" s="78"/>
      <c r="D12" s="78"/>
      <c r="E12" s="78"/>
      <c r="F12" s="78"/>
      <c r="G12" s="78"/>
      <c r="H12" s="78"/>
      <c r="I12" s="78"/>
      <c r="J12" s="79"/>
      <c r="K12" s="86"/>
      <c r="L12" s="87"/>
      <c r="M12" s="87"/>
      <c r="N12" s="87"/>
      <c r="O12" s="87"/>
      <c r="P12" s="87"/>
      <c r="Q12" s="87"/>
      <c r="R12" s="87"/>
      <c r="S12" s="87"/>
      <c r="T12" s="88"/>
      <c r="U12" s="33"/>
      <c r="V12" s="35"/>
      <c r="W12" s="95"/>
      <c r="X12" s="96"/>
      <c r="Y12" s="96"/>
      <c r="Z12" s="96"/>
      <c r="AA12" s="97"/>
      <c r="AB12" s="104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6"/>
      <c r="AR12" s="34"/>
      <c r="AS12" s="26"/>
    </row>
    <row r="13" spans="1:45" s="27" customFormat="1" x14ac:dyDescent="0.15">
      <c r="A13" s="33"/>
      <c r="B13" s="80"/>
      <c r="C13" s="81"/>
      <c r="D13" s="81"/>
      <c r="E13" s="81"/>
      <c r="F13" s="81"/>
      <c r="G13" s="81"/>
      <c r="H13" s="81"/>
      <c r="I13" s="81"/>
      <c r="J13" s="82"/>
      <c r="K13" s="89"/>
      <c r="L13" s="90"/>
      <c r="M13" s="90"/>
      <c r="N13" s="90"/>
      <c r="O13" s="90"/>
      <c r="P13" s="90"/>
      <c r="Q13" s="90"/>
      <c r="R13" s="90"/>
      <c r="S13" s="90"/>
      <c r="T13" s="91"/>
      <c r="U13" s="33"/>
      <c r="V13" s="35"/>
      <c r="W13" s="95"/>
      <c r="X13" s="96"/>
      <c r="Y13" s="96"/>
      <c r="Z13" s="96"/>
      <c r="AA13" s="97"/>
      <c r="AB13" s="104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6"/>
      <c r="AR13" s="34"/>
      <c r="AS13" s="26"/>
    </row>
    <row r="14" spans="1:45" s="27" customFormat="1" x14ac:dyDescent="0.15">
      <c r="A14" s="33"/>
      <c r="B14" s="74" t="s">
        <v>21</v>
      </c>
      <c r="C14" s="75"/>
      <c r="D14" s="75"/>
      <c r="E14" s="75"/>
      <c r="F14" s="75"/>
      <c r="G14" s="75"/>
      <c r="H14" s="75"/>
      <c r="I14" s="75"/>
      <c r="J14" s="76"/>
      <c r="K14" s="101"/>
      <c r="L14" s="102"/>
      <c r="M14" s="102"/>
      <c r="N14" s="102"/>
      <c r="O14" s="102"/>
      <c r="P14" s="102"/>
      <c r="Q14" s="102"/>
      <c r="R14" s="102"/>
      <c r="S14" s="102"/>
      <c r="T14" s="103"/>
      <c r="U14" s="33"/>
      <c r="V14" s="35"/>
      <c r="W14" s="95"/>
      <c r="X14" s="96"/>
      <c r="Y14" s="96"/>
      <c r="Z14" s="96"/>
      <c r="AA14" s="97"/>
      <c r="AB14" s="104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6"/>
      <c r="AR14" s="34"/>
      <c r="AS14" s="26"/>
    </row>
    <row r="15" spans="1:45" s="27" customFormat="1" x14ac:dyDescent="0.15">
      <c r="A15" s="33"/>
      <c r="B15" s="77"/>
      <c r="C15" s="78"/>
      <c r="D15" s="78"/>
      <c r="E15" s="78"/>
      <c r="F15" s="78"/>
      <c r="G15" s="78"/>
      <c r="H15" s="78"/>
      <c r="I15" s="78"/>
      <c r="J15" s="79"/>
      <c r="K15" s="104"/>
      <c r="L15" s="105"/>
      <c r="M15" s="105"/>
      <c r="N15" s="105"/>
      <c r="O15" s="105"/>
      <c r="P15" s="105"/>
      <c r="Q15" s="105"/>
      <c r="R15" s="105"/>
      <c r="S15" s="105"/>
      <c r="T15" s="106"/>
      <c r="U15" s="33"/>
      <c r="V15" s="35"/>
      <c r="W15" s="95"/>
      <c r="X15" s="96"/>
      <c r="Y15" s="96"/>
      <c r="Z15" s="96"/>
      <c r="AA15" s="97"/>
      <c r="AB15" s="104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6"/>
      <c r="AR15" s="34"/>
      <c r="AS15" s="26"/>
    </row>
    <row r="16" spans="1:45" s="27" customFormat="1" x14ac:dyDescent="0.15">
      <c r="A16" s="33"/>
      <c r="B16" s="80"/>
      <c r="C16" s="81"/>
      <c r="D16" s="81"/>
      <c r="E16" s="81"/>
      <c r="F16" s="81"/>
      <c r="G16" s="81"/>
      <c r="H16" s="81"/>
      <c r="I16" s="81"/>
      <c r="J16" s="82"/>
      <c r="K16" s="107"/>
      <c r="L16" s="108"/>
      <c r="M16" s="108"/>
      <c r="N16" s="108"/>
      <c r="O16" s="108"/>
      <c r="P16" s="108"/>
      <c r="Q16" s="108"/>
      <c r="R16" s="108"/>
      <c r="S16" s="108"/>
      <c r="T16" s="109"/>
      <c r="U16" s="33"/>
      <c r="V16" s="35"/>
      <c r="W16" s="98"/>
      <c r="X16" s="99"/>
      <c r="Y16" s="99"/>
      <c r="Z16" s="99"/>
      <c r="AA16" s="100"/>
      <c r="AB16" s="107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9"/>
      <c r="AR16" s="34"/>
      <c r="AS16" s="26"/>
    </row>
    <row r="17" spans="1:61" s="27" customFormat="1" x14ac:dyDescent="0.15">
      <c r="A17" s="33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5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4"/>
      <c r="AS17" s="26"/>
    </row>
    <row r="18" spans="1:61" s="27" customFormat="1" x14ac:dyDescent="0.15">
      <c r="A18" s="33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1"/>
      <c r="AH18" s="35"/>
      <c r="AI18" s="35"/>
      <c r="AJ18" s="35"/>
      <c r="AK18" s="36"/>
      <c r="AL18" s="31"/>
      <c r="AM18" s="36"/>
      <c r="AN18" s="35"/>
      <c r="AO18" s="35"/>
      <c r="AP18" s="31"/>
      <c r="AQ18" s="31"/>
      <c r="AR18" s="34"/>
      <c r="AS18" s="26"/>
    </row>
    <row r="19" spans="1:61" s="27" customFormat="1" x14ac:dyDescent="0.15">
      <c r="A19" s="33"/>
      <c r="B19" s="110" t="s">
        <v>13</v>
      </c>
      <c r="C19" s="111"/>
      <c r="D19" s="50" t="s">
        <v>17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2"/>
      <c r="V19" s="50" t="s">
        <v>14</v>
      </c>
      <c r="W19" s="51"/>
      <c r="X19" s="51"/>
      <c r="Y19" s="51"/>
      <c r="Z19" s="51"/>
      <c r="AA19" s="52"/>
      <c r="AB19" s="116" t="s">
        <v>8</v>
      </c>
      <c r="AC19" s="117"/>
      <c r="AD19" s="118"/>
      <c r="AE19" s="51" t="s">
        <v>15</v>
      </c>
      <c r="AF19" s="51"/>
      <c r="AG19" s="51"/>
      <c r="AH19" s="51"/>
      <c r="AI19" s="51"/>
      <c r="AJ19" s="51"/>
      <c r="AK19" s="51"/>
      <c r="AL19" s="52"/>
      <c r="AM19" s="50" t="s">
        <v>16</v>
      </c>
      <c r="AN19" s="51"/>
      <c r="AO19" s="51"/>
      <c r="AP19" s="51"/>
      <c r="AQ19" s="52"/>
      <c r="AR19" s="37"/>
      <c r="AS19" s="26"/>
    </row>
    <row r="20" spans="1:61" s="27" customFormat="1" x14ac:dyDescent="0.15">
      <c r="A20" s="33"/>
      <c r="B20" s="112"/>
      <c r="C20" s="113"/>
      <c r="D20" s="53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5"/>
      <c r="V20" s="53"/>
      <c r="W20" s="54"/>
      <c r="X20" s="54"/>
      <c r="Y20" s="54"/>
      <c r="Z20" s="54"/>
      <c r="AA20" s="55"/>
      <c r="AB20" s="119"/>
      <c r="AC20" s="120"/>
      <c r="AD20" s="121"/>
      <c r="AE20" s="54"/>
      <c r="AF20" s="54"/>
      <c r="AG20" s="54"/>
      <c r="AH20" s="54"/>
      <c r="AI20" s="54"/>
      <c r="AJ20" s="54"/>
      <c r="AK20" s="54"/>
      <c r="AL20" s="55"/>
      <c r="AM20" s="53"/>
      <c r="AN20" s="54"/>
      <c r="AO20" s="54"/>
      <c r="AP20" s="54"/>
      <c r="AQ20" s="55"/>
      <c r="AR20" s="37"/>
      <c r="AS20" s="26"/>
      <c r="AY20" s="206" t="s">
        <v>8</v>
      </c>
      <c r="AZ20" s="206"/>
      <c r="BA20" s="206"/>
      <c r="BB20" s="206" t="s">
        <v>30</v>
      </c>
      <c r="BC20" s="206"/>
      <c r="BD20" s="206"/>
      <c r="BE20" s="208" t="s">
        <v>31</v>
      </c>
      <c r="BF20" s="209"/>
      <c r="BG20" s="209"/>
      <c r="BH20" s="209"/>
      <c r="BI20" s="210"/>
    </row>
    <row r="21" spans="1:61" s="27" customFormat="1" x14ac:dyDescent="0.15">
      <c r="A21" s="33"/>
      <c r="B21" s="112"/>
      <c r="C21" s="113"/>
      <c r="D21" s="56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8"/>
      <c r="V21" s="122"/>
      <c r="W21" s="123"/>
      <c r="X21" s="123" t="str">
        <f>IF($D21="","",VLOOKUP($D21,$C$60:$X$741,19,0))</f>
        <v/>
      </c>
      <c r="Y21" s="123" t="str">
        <f>IF($D21="","",VLOOKUP($D21,$C$60:$X$741,20,0))</f>
        <v/>
      </c>
      <c r="Z21" s="123" t="str">
        <f>IF($D21="","",VLOOKUP($D21,$C$60:$X$741,21,0))</f>
        <v/>
      </c>
      <c r="AA21" s="123" t="str">
        <f>IF($D21="","",VLOOKUP($D21,$C$60:$X$741,22,0))</f>
        <v/>
      </c>
      <c r="AB21" s="122"/>
      <c r="AC21" s="124"/>
      <c r="AD21" s="125"/>
      <c r="AE21" s="126"/>
      <c r="AF21" s="128"/>
      <c r="AG21" s="128" t="str">
        <f>IF(BE21="","",IF(LEN(BE21)=6,LEFT(BE21),""))</f>
        <v/>
      </c>
      <c r="AH21" s="128" t="str">
        <f>IF(BE21="","",IF(LEN(BE21)=6,MID(BE21,2,1),IF(LEN(BE21)=5,LEFT(BE21),"")))</f>
        <v/>
      </c>
      <c r="AI21" s="128" t="str">
        <f>IF(BE21="","",IF(LEN(BE21)=6,MID(BE21,3,1),IF(LEN(BE21)=5,MID(BE21,2,1),IF(LEN(BE21)=4,LEFT(BE21),""))))</f>
        <v/>
      </c>
      <c r="AJ21" s="128" t="str">
        <f>IF(BE21="","",IF(LEN(BE21)=6,MID(BE21,4,1),IF(LEN(BE21)=5,MID(BE21,3,1),IF(LEN(BE21)=4,MID(BE21,2,1),IF(LEN(BE21)=3,LEFT(BE21),"")))))</f>
        <v/>
      </c>
      <c r="AK21" s="128" t="str">
        <f>IF(BE21="","",IF(LEN(BE21)=6,MID(BE21,5,1),IF(LEN(BE21)=5,MID(BE21,4,1),IF(LEN(BE21)=4,MID(BE21,3,1),IF(LEN(BE21)=3,MID(BE21,2,1),IF(LEN(BE21)=2,LEFT(BE21),""))))))</f>
        <v/>
      </c>
      <c r="AL21" s="128" t="str">
        <f>IF(BE21="","",RIGHT(BE21))</f>
        <v/>
      </c>
      <c r="AM21" s="130"/>
      <c r="AN21" s="131"/>
      <c r="AO21" s="131"/>
      <c r="AP21" s="131"/>
      <c r="AQ21" s="132"/>
      <c r="AR21" s="37"/>
      <c r="AS21" s="26"/>
      <c r="AY21" s="207" t="str">
        <f>CONCATENATE(AC21,AD21)</f>
        <v/>
      </c>
      <c r="AZ21" s="207"/>
      <c r="BA21" s="207"/>
      <c r="BB21" s="207" t="str">
        <f>CONCATENATE(X21,Y21,Z21,AA21)</f>
        <v/>
      </c>
      <c r="BC21" s="207"/>
      <c r="BD21" s="207"/>
      <c r="BE21" s="211" t="str">
        <f t="shared" ref="BE21:BE27" si="0">IF(AY21="","",AY21*BB21)</f>
        <v/>
      </c>
      <c r="BF21" s="212"/>
      <c r="BG21" s="212"/>
      <c r="BH21" s="212"/>
      <c r="BI21" s="213"/>
    </row>
    <row r="22" spans="1:61" s="27" customFormat="1" x14ac:dyDescent="0.15">
      <c r="A22" s="33"/>
      <c r="B22" s="112"/>
      <c r="C22" s="113"/>
      <c r="D22" s="59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1"/>
      <c r="V22" s="122"/>
      <c r="W22" s="123"/>
      <c r="X22" s="123"/>
      <c r="Y22" s="123"/>
      <c r="Z22" s="123"/>
      <c r="AA22" s="123"/>
      <c r="AB22" s="122"/>
      <c r="AC22" s="124"/>
      <c r="AD22" s="125"/>
      <c r="AE22" s="127"/>
      <c r="AF22" s="129"/>
      <c r="AG22" s="129"/>
      <c r="AH22" s="129"/>
      <c r="AI22" s="129"/>
      <c r="AJ22" s="129"/>
      <c r="AK22" s="129"/>
      <c r="AL22" s="129"/>
      <c r="AM22" s="133"/>
      <c r="AN22" s="134"/>
      <c r="AO22" s="134"/>
      <c r="AP22" s="134"/>
      <c r="AQ22" s="135"/>
      <c r="AR22" s="37"/>
      <c r="AS22" s="26"/>
      <c r="AY22" s="207" t="str">
        <f>CONCATENATE(AC23,AD23)</f>
        <v/>
      </c>
      <c r="AZ22" s="207"/>
      <c r="BA22" s="207"/>
      <c r="BB22" s="207" t="str">
        <f>CONCATENATE(X23,Y23,Z23,AA23)</f>
        <v/>
      </c>
      <c r="BC22" s="207"/>
      <c r="BD22" s="207"/>
      <c r="BE22" s="211" t="str">
        <f t="shared" si="0"/>
        <v/>
      </c>
      <c r="BF22" s="212"/>
      <c r="BG22" s="212"/>
      <c r="BH22" s="212"/>
      <c r="BI22" s="213"/>
    </row>
    <row r="23" spans="1:61" s="27" customFormat="1" x14ac:dyDescent="0.15">
      <c r="A23" s="33"/>
      <c r="B23" s="112"/>
      <c r="C23" s="113"/>
      <c r="D23" s="56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8"/>
      <c r="V23" s="122"/>
      <c r="W23" s="123"/>
      <c r="X23" s="123" t="str">
        <f>IF($D23="","",VLOOKUP($D23,$C$60:$X$741,19,0))</f>
        <v/>
      </c>
      <c r="Y23" s="123" t="str">
        <f>IF($D23="","",VLOOKUP($D23,$C$60:$X$741,20,0))</f>
        <v/>
      </c>
      <c r="Z23" s="123" t="str">
        <f>IF($D23="","",VLOOKUP($D23,$C$60:$X$741,21,0))</f>
        <v/>
      </c>
      <c r="AA23" s="123" t="str">
        <f>IF($D23="","",VLOOKUP($D23,$C$60:$X$741,22,0))</f>
        <v/>
      </c>
      <c r="AB23" s="122"/>
      <c r="AC23" s="124"/>
      <c r="AD23" s="125"/>
      <c r="AE23" s="126"/>
      <c r="AF23" s="128"/>
      <c r="AG23" s="128" t="str">
        <f>IF(BE22="","",IF(LEN(BE22)=6,LEFT(BE22),""))</f>
        <v/>
      </c>
      <c r="AH23" s="128" t="str">
        <f>IF(BE21="","",IF(LEN(BE21)=6,MID(BE21,2,1),IF(LEN(BE21)=5,LEFT(BE21),"")))</f>
        <v/>
      </c>
      <c r="AI23" s="128" t="str">
        <f>IF(BE22="","",IF(LEN(BE22)=6,MID(BE22,3,1),IF(LEN(BE22)=5,MID(BE22,2,1),IF(LEN(BE22)=4,LEFT(BE22),""))))</f>
        <v/>
      </c>
      <c r="AJ23" s="128" t="str">
        <f>IF(BE22="","",IF(LEN(BE22)=6,MID(BE22,4,1),IF(LEN(BE22)=5,MID(BE22,3,1),IF(LEN(BE22)=4,MID(BE22,2,1),IF(LEN(BE22)=3,LEFT(BE22),"")))))</f>
        <v/>
      </c>
      <c r="AK23" s="128" t="str">
        <f>IF(BE22="","",IF(LEN(BE22)=6,MID(BE22,5,1),IF(LEN(BE22)=5,MID(BE22,4,1),IF(LEN(BE22)=4,MID(BE22,3,1),IF(LEN(BE22)=3,MID(BE22,2,1),IF(LEN(BE22)=2,LEFT(BE22),""))))))</f>
        <v/>
      </c>
      <c r="AL23" s="128" t="str">
        <f>IF(BE22="","",RIGHT(BE22))</f>
        <v/>
      </c>
      <c r="AM23" s="136"/>
      <c r="AN23" s="137"/>
      <c r="AO23" s="137"/>
      <c r="AP23" s="137"/>
      <c r="AQ23" s="138"/>
      <c r="AR23" s="37"/>
      <c r="AS23" s="26"/>
      <c r="AY23" s="207" t="str">
        <f>CONCATENATE(AC25,AD25)</f>
        <v/>
      </c>
      <c r="AZ23" s="207"/>
      <c r="BA23" s="207"/>
      <c r="BB23" s="207" t="str">
        <f>CONCATENATE(X25,Y25,Z25,AA25)</f>
        <v/>
      </c>
      <c r="BC23" s="207"/>
      <c r="BD23" s="207"/>
      <c r="BE23" s="211" t="str">
        <f t="shared" si="0"/>
        <v/>
      </c>
      <c r="BF23" s="212"/>
      <c r="BG23" s="212"/>
      <c r="BH23" s="212"/>
      <c r="BI23" s="213"/>
    </row>
    <row r="24" spans="1:61" s="27" customFormat="1" x14ac:dyDescent="0.15">
      <c r="A24" s="33"/>
      <c r="B24" s="112"/>
      <c r="C24" s="113"/>
      <c r="D24" s="59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1"/>
      <c r="V24" s="122"/>
      <c r="W24" s="123"/>
      <c r="X24" s="123"/>
      <c r="Y24" s="123"/>
      <c r="Z24" s="123"/>
      <c r="AA24" s="123"/>
      <c r="AB24" s="122"/>
      <c r="AC24" s="124"/>
      <c r="AD24" s="125"/>
      <c r="AE24" s="127"/>
      <c r="AF24" s="129"/>
      <c r="AG24" s="129"/>
      <c r="AH24" s="129"/>
      <c r="AI24" s="129"/>
      <c r="AJ24" s="129"/>
      <c r="AK24" s="129"/>
      <c r="AL24" s="129"/>
      <c r="AM24" s="139"/>
      <c r="AN24" s="140"/>
      <c r="AO24" s="140"/>
      <c r="AP24" s="140"/>
      <c r="AQ24" s="141"/>
      <c r="AR24" s="37"/>
      <c r="AS24" s="26"/>
      <c r="AY24" s="207" t="str">
        <f>CONCATENATE(AC27,AD27)</f>
        <v/>
      </c>
      <c r="AZ24" s="207"/>
      <c r="BA24" s="207"/>
      <c r="BB24" s="207" t="str">
        <f>CONCATENATE(X27,Y27,Z27,AA27)</f>
        <v/>
      </c>
      <c r="BC24" s="207"/>
      <c r="BD24" s="207"/>
      <c r="BE24" s="211" t="str">
        <f t="shared" si="0"/>
        <v/>
      </c>
      <c r="BF24" s="212"/>
      <c r="BG24" s="212"/>
      <c r="BH24" s="212"/>
      <c r="BI24" s="213"/>
    </row>
    <row r="25" spans="1:61" s="27" customFormat="1" ht="13.5" customHeight="1" x14ac:dyDescent="0.15">
      <c r="A25" s="33"/>
      <c r="B25" s="112"/>
      <c r="C25" s="113"/>
      <c r="D25" s="56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8"/>
      <c r="V25" s="122"/>
      <c r="W25" s="123"/>
      <c r="X25" s="123" t="str">
        <f>IF($D25="","",VLOOKUP($D25,$C$60:$X$741,19,0))</f>
        <v/>
      </c>
      <c r="Y25" s="123" t="str">
        <f>IF($D25="","",VLOOKUP($D25,$C$60:$X$741,20,0))</f>
        <v/>
      </c>
      <c r="Z25" s="123" t="str">
        <f>IF($D25="","",VLOOKUP($D25,$C$60:$X$741,21,0))</f>
        <v/>
      </c>
      <c r="AA25" s="123" t="str">
        <f>IF($D25="","",VLOOKUP($D25,$C$60:$X$741,22,0))</f>
        <v/>
      </c>
      <c r="AB25" s="122"/>
      <c r="AC25" s="124"/>
      <c r="AD25" s="125"/>
      <c r="AE25" s="126"/>
      <c r="AF25" s="128"/>
      <c r="AG25" s="128" t="str">
        <f>IF(BE23="","",IF(LEN(BE23)=6,LEFT(BE23),""))</f>
        <v/>
      </c>
      <c r="AH25" s="128" t="str">
        <f>IF(BE23="","",IF(LEN(BE23)=6,MID(BE23,2,1),IF(LEN(BE23)=5,LEFT(BE23),"")))</f>
        <v/>
      </c>
      <c r="AI25" s="128" t="str">
        <f>IF(BE23="","",IF(LEN(BE23)=6,MID(BE23,3,1),IF(LEN(BE23)=5,MID(BE23,2,1),IF(LEN(BE23)=4,LEFT(BE23),""))))</f>
        <v/>
      </c>
      <c r="AJ25" s="128" t="str">
        <f>IF(BE23="","",IF(LEN(BE23)=6,MID(BE23,4,1),IF(LEN(BE23)=5,MID(BE23,3,1),IF(LEN(BE23)=4,MID(BE23,2,1),IF(LEN(BE23)=3,LEFT(BE23),"")))))</f>
        <v/>
      </c>
      <c r="AK25" s="128" t="str">
        <f>IF(BE23="","",IF(LEN(BE23)=6,MID(BE23,5,1),IF(LEN(BE23)=5,MID(BE23,4,1),IF(LEN(BE23)=4,MID(BE23,3,1),IF(LEN(BE23)=3,MID(BE23,2,1),IF(LEN(BE23)=2,LEFT(BE23),""))))))</f>
        <v/>
      </c>
      <c r="AL25" s="128" t="str">
        <f>IF(BE23="","",RIGHT(BE23))</f>
        <v/>
      </c>
      <c r="AM25" s="136"/>
      <c r="AN25" s="137"/>
      <c r="AO25" s="137"/>
      <c r="AP25" s="137"/>
      <c r="AQ25" s="138"/>
      <c r="AR25" s="37"/>
      <c r="AS25" s="26"/>
      <c r="AY25" s="207" t="str">
        <f>CONCATENATE(AC29,AD29)</f>
        <v/>
      </c>
      <c r="AZ25" s="207"/>
      <c r="BA25" s="207"/>
      <c r="BB25" s="207" t="str">
        <f>CONCATENATE(X29,Y29,Z29,AA29)</f>
        <v/>
      </c>
      <c r="BC25" s="207"/>
      <c r="BD25" s="207"/>
      <c r="BE25" s="211" t="str">
        <f t="shared" si="0"/>
        <v/>
      </c>
      <c r="BF25" s="212"/>
      <c r="BG25" s="212"/>
      <c r="BH25" s="212"/>
      <c r="BI25" s="213"/>
    </row>
    <row r="26" spans="1:61" s="27" customFormat="1" ht="13.5" customHeight="1" x14ac:dyDescent="0.15">
      <c r="A26" s="33"/>
      <c r="B26" s="112"/>
      <c r="C26" s="113"/>
      <c r="D26" s="59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1"/>
      <c r="V26" s="122"/>
      <c r="W26" s="123"/>
      <c r="X26" s="123"/>
      <c r="Y26" s="123"/>
      <c r="Z26" s="123"/>
      <c r="AA26" s="123"/>
      <c r="AB26" s="122"/>
      <c r="AC26" s="124"/>
      <c r="AD26" s="125"/>
      <c r="AE26" s="127"/>
      <c r="AF26" s="129"/>
      <c r="AG26" s="129"/>
      <c r="AH26" s="129"/>
      <c r="AI26" s="129"/>
      <c r="AJ26" s="129"/>
      <c r="AK26" s="129"/>
      <c r="AL26" s="129"/>
      <c r="AM26" s="139"/>
      <c r="AN26" s="140"/>
      <c r="AO26" s="140"/>
      <c r="AP26" s="140"/>
      <c r="AQ26" s="141"/>
      <c r="AR26" s="37"/>
      <c r="AS26" s="26"/>
      <c r="AY26" s="207" t="str">
        <f>CONCATENATE(AC31,AD31)</f>
        <v/>
      </c>
      <c r="AZ26" s="207"/>
      <c r="BA26" s="207"/>
      <c r="BB26" s="207" t="str">
        <f>CONCATENATE(X31,Y31,Z31,AA31)</f>
        <v/>
      </c>
      <c r="BC26" s="207"/>
      <c r="BD26" s="207"/>
      <c r="BE26" s="211" t="str">
        <f t="shared" si="0"/>
        <v/>
      </c>
      <c r="BF26" s="212"/>
      <c r="BG26" s="212"/>
      <c r="BH26" s="212"/>
      <c r="BI26" s="213"/>
    </row>
    <row r="27" spans="1:61" s="27" customFormat="1" x14ac:dyDescent="0.15">
      <c r="A27" s="33"/>
      <c r="B27" s="112"/>
      <c r="C27" s="113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8"/>
      <c r="V27" s="122"/>
      <c r="W27" s="123"/>
      <c r="X27" s="123" t="str">
        <f>IF($D27="","",VLOOKUP($D27,$C$60:$X$741,19,0))</f>
        <v/>
      </c>
      <c r="Y27" s="123" t="str">
        <f>IF($D27="","",VLOOKUP($D27,$C$60:$X$741,20,0))</f>
        <v/>
      </c>
      <c r="Z27" s="123" t="str">
        <f>IF($D27="","",VLOOKUP($D27,$C$60:$X$741,21,0))</f>
        <v/>
      </c>
      <c r="AA27" s="123" t="str">
        <f>IF($D27="","",VLOOKUP($D27,$C$60:$X$741,22,0))</f>
        <v/>
      </c>
      <c r="AB27" s="122"/>
      <c r="AC27" s="124"/>
      <c r="AD27" s="125"/>
      <c r="AE27" s="126"/>
      <c r="AF27" s="128"/>
      <c r="AG27" s="128" t="str">
        <f>IF(BE24="","",IF(LEN(BE24)=6,LEFT(BE24),""))</f>
        <v/>
      </c>
      <c r="AH27" s="128" t="str">
        <f>IF(BE24="","",IF(LEN(BE24)=6,MID(BE24,2,1),IF(LEN(BE24)=5,LEFT(BE24),"")))</f>
        <v/>
      </c>
      <c r="AI27" s="128" t="str">
        <f>IF(BE24="","",IF(LEN(BE24)=6,MID(BE24,3,1),IF(LEN(BE24)=5,MID(BE24,2,1),IF(LEN(BE24)=4,LEFT(BE24),""))))</f>
        <v/>
      </c>
      <c r="AJ27" s="128" t="str">
        <f>IF(BE24="","",IF(LEN(BE24)=6,MID(BE24,4,1),IF(LEN(BE24)=5,MID(BE24,3,1),IF(LEN(BE24)=4,MID(BE24,2,1),IF(LEN(BE24)=3,LEFT(BE24),"")))))</f>
        <v/>
      </c>
      <c r="AK27" s="128" t="str">
        <f>IF(BE24="","",IF(LEN(BE24)=6,MID(BE24,5,1),IF(LEN(BE24)=5,MID(BE24,4,1),IF(LEN(BE24)=4,MID(BE24,3,1),IF(LEN(BE24)=3,MID(BE24,2,1),IF(LEN(BE24)=2,LEFT(BE24),""))))))</f>
        <v/>
      </c>
      <c r="AL27" s="128" t="str">
        <f>IF(BE24="","",RIGHT(BE24))</f>
        <v/>
      </c>
      <c r="AM27" s="136"/>
      <c r="AN27" s="137"/>
      <c r="AO27" s="137"/>
      <c r="AP27" s="137"/>
      <c r="AQ27" s="138"/>
      <c r="AR27" s="37"/>
      <c r="AS27" s="26"/>
      <c r="AY27" s="207" t="str">
        <f>CONCATENATE(AC33,AD33)</f>
        <v/>
      </c>
      <c r="AZ27" s="207"/>
      <c r="BA27" s="207"/>
      <c r="BB27" s="207" t="str">
        <f>CONCATENATE(X33,Y33,Z33,AA33)</f>
        <v/>
      </c>
      <c r="BC27" s="207"/>
      <c r="BD27" s="207"/>
      <c r="BE27" s="211" t="str">
        <f t="shared" si="0"/>
        <v/>
      </c>
      <c r="BF27" s="212"/>
      <c r="BG27" s="212"/>
      <c r="BH27" s="212"/>
      <c r="BI27" s="213"/>
    </row>
    <row r="28" spans="1:61" s="27" customFormat="1" x14ac:dyDescent="0.15">
      <c r="A28" s="33"/>
      <c r="B28" s="112"/>
      <c r="C28" s="113"/>
      <c r="D28" s="59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1"/>
      <c r="V28" s="122"/>
      <c r="W28" s="123"/>
      <c r="X28" s="123"/>
      <c r="Y28" s="123"/>
      <c r="Z28" s="123"/>
      <c r="AA28" s="123"/>
      <c r="AB28" s="122"/>
      <c r="AC28" s="124"/>
      <c r="AD28" s="125"/>
      <c r="AE28" s="127"/>
      <c r="AF28" s="129"/>
      <c r="AG28" s="129"/>
      <c r="AH28" s="129"/>
      <c r="AI28" s="129"/>
      <c r="AJ28" s="129"/>
      <c r="AK28" s="129"/>
      <c r="AL28" s="129"/>
      <c r="AM28" s="139"/>
      <c r="AN28" s="140"/>
      <c r="AO28" s="140"/>
      <c r="AP28" s="140"/>
      <c r="AQ28" s="141"/>
      <c r="AR28" s="37"/>
      <c r="AS28" s="26"/>
      <c r="AY28" s="208" t="s">
        <v>4</v>
      </c>
      <c r="AZ28" s="209"/>
      <c r="BA28" s="209"/>
      <c r="BB28" s="209"/>
      <c r="BC28" s="209"/>
      <c r="BD28" s="210"/>
      <c r="BE28" s="211">
        <f>SUM(BE21:BI27)</f>
        <v>0</v>
      </c>
      <c r="BF28" s="212"/>
      <c r="BG28" s="212"/>
      <c r="BH28" s="212"/>
      <c r="BI28" s="213"/>
    </row>
    <row r="29" spans="1:61" s="27" customFormat="1" x14ac:dyDescent="0.15">
      <c r="A29" s="33"/>
      <c r="B29" s="112"/>
      <c r="C29" s="113"/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8"/>
      <c r="V29" s="122"/>
      <c r="W29" s="123"/>
      <c r="X29" s="123" t="str">
        <f>IF($D29="","",VLOOKUP($D29,$C$60:$X$741,19,0))</f>
        <v/>
      </c>
      <c r="Y29" s="123" t="str">
        <f>IF($D29="","",VLOOKUP($D29,$C$60:$X$741,20,0))</f>
        <v/>
      </c>
      <c r="Z29" s="123" t="str">
        <f>IF($D29="","",VLOOKUP($D29,$C$60:$X$741,21,0))</f>
        <v/>
      </c>
      <c r="AA29" s="123" t="str">
        <f>IF($D29="","",VLOOKUP($D29,$C$60:$X$741,22,0))</f>
        <v/>
      </c>
      <c r="AB29" s="122"/>
      <c r="AC29" s="124"/>
      <c r="AD29" s="125"/>
      <c r="AE29" s="126"/>
      <c r="AF29" s="128"/>
      <c r="AG29" s="128" t="str">
        <f>IF(BE25="","",IF(LEN(BE25)=6,LEFT(BE25),""))</f>
        <v/>
      </c>
      <c r="AH29" s="128" t="str">
        <f>IF(BE25="","",IF(LEN(BE25)=6,MID(BE25,2,1),IF(LEN(BE25)=5,LEFT(BE25),"")))</f>
        <v/>
      </c>
      <c r="AI29" s="128" t="str">
        <f>IF(BE25="","",IF(LEN(BE25)=6,MID(BE25,3,1),IF(LEN(BE25)=5,MID(BE25,2,1),IF(LEN(BE25)=4,LEFT(BE25),""))))</f>
        <v/>
      </c>
      <c r="AJ29" s="128" t="str">
        <f>IF(BE25="","",IF(LEN(BE25)=6,MID(BE25,4,1),IF(LEN(BE25)=5,MID(BE25,3,1),IF(LEN(BE25)=4,MID(BE25,2,1),IF(LEN(BE25)=3,LEFT(BE25),"")))))</f>
        <v/>
      </c>
      <c r="AK29" s="128" t="str">
        <f>IF(BE25="","",IF(LEN(BE25)=6,MID(BE25,5,1),IF(LEN(BE25)=5,MID(BE25,4,1),IF(LEN(BE25)=4,MID(BE25,3,1),IF(LEN(BE25)=3,MID(BE25,2,1),IF(LEN(BE25)=2,LEFT(BE25),""))))))</f>
        <v/>
      </c>
      <c r="AL29" s="128" t="str">
        <f>IF(BE25="","",RIGHT(BE25))</f>
        <v/>
      </c>
      <c r="AM29" s="136"/>
      <c r="AN29" s="137"/>
      <c r="AO29" s="137"/>
      <c r="AP29" s="137"/>
      <c r="AQ29" s="138"/>
      <c r="AR29" s="37"/>
      <c r="AS29" s="26"/>
      <c r="AY29" s="208" t="s">
        <v>41</v>
      </c>
      <c r="AZ29" s="209"/>
      <c r="BA29" s="209"/>
      <c r="BB29" s="209"/>
      <c r="BC29" s="209"/>
      <c r="BD29" s="210"/>
      <c r="BE29" s="211">
        <f>CONCATENATE(AI37,AJ37,AK37,AL37)/100</f>
        <v>10.36</v>
      </c>
      <c r="BF29" s="212"/>
      <c r="BG29" s="212"/>
      <c r="BH29" s="212"/>
      <c r="BI29" s="213"/>
    </row>
    <row r="30" spans="1:61" s="27" customFormat="1" x14ac:dyDescent="0.15">
      <c r="A30" s="33"/>
      <c r="B30" s="112"/>
      <c r="C30" s="113"/>
      <c r="D30" s="59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1"/>
      <c r="V30" s="122"/>
      <c r="W30" s="123"/>
      <c r="X30" s="123"/>
      <c r="Y30" s="123"/>
      <c r="Z30" s="123"/>
      <c r="AA30" s="123"/>
      <c r="AB30" s="122"/>
      <c r="AC30" s="124"/>
      <c r="AD30" s="125"/>
      <c r="AE30" s="127"/>
      <c r="AF30" s="129"/>
      <c r="AG30" s="129"/>
      <c r="AH30" s="129"/>
      <c r="AI30" s="129"/>
      <c r="AJ30" s="129"/>
      <c r="AK30" s="129"/>
      <c r="AL30" s="129"/>
      <c r="AM30" s="139"/>
      <c r="AN30" s="140"/>
      <c r="AO30" s="140"/>
      <c r="AP30" s="140"/>
      <c r="AQ30" s="141"/>
      <c r="AR30" s="37"/>
      <c r="AS30" s="26"/>
      <c r="AY30" s="208" t="s">
        <v>42</v>
      </c>
      <c r="AZ30" s="209"/>
      <c r="BA30" s="209"/>
      <c r="BB30" s="209"/>
      <c r="BC30" s="209"/>
      <c r="BD30" s="210"/>
      <c r="BE30" s="211">
        <f>ROUNDDOWN(BE28*BE29,0)</f>
        <v>0</v>
      </c>
      <c r="BF30" s="212"/>
      <c r="BG30" s="212"/>
      <c r="BH30" s="212"/>
      <c r="BI30" s="213"/>
    </row>
    <row r="31" spans="1:61" s="27" customFormat="1" x14ac:dyDescent="0.15">
      <c r="A31" s="33"/>
      <c r="B31" s="112"/>
      <c r="C31" s="113"/>
      <c r="D31" s="56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8"/>
      <c r="V31" s="122"/>
      <c r="W31" s="123"/>
      <c r="X31" s="123" t="str">
        <f>IF($D31="","",VLOOKUP($D31,$C$60:$X$741,19,0))</f>
        <v/>
      </c>
      <c r="Y31" s="123" t="str">
        <f>IF($D31="","",VLOOKUP($D31,$C$60:$X$741,20,0))</f>
        <v/>
      </c>
      <c r="Z31" s="123" t="str">
        <f>IF($D31="","",VLOOKUP($D31,$C$60:$X$741,21,0))</f>
        <v/>
      </c>
      <c r="AA31" s="123" t="str">
        <f>IF($D31="","",VLOOKUP($D31,$C$60:$X$741,22,0))</f>
        <v/>
      </c>
      <c r="AB31" s="122"/>
      <c r="AC31" s="124"/>
      <c r="AD31" s="125"/>
      <c r="AE31" s="126"/>
      <c r="AF31" s="128"/>
      <c r="AG31" s="128" t="str">
        <f>IF(BE26="","",IF(LEN(BE26)=6,LEFT(BE26),""))</f>
        <v/>
      </c>
      <c r="AH31" s="128" t="str">
        <f>IF(BE26="","",IF(LEN(BE26)=6,MID(BE26,2,1),IF(LEN(BE26)=5,LEFT(BE26),"")))</f>
        <v/>
      </c>
      <c r="AI31" s="128" t="str">
        <f>IF(BE26="","",IF(LEN(BE26)=6,MID(BE26,3,1),IF(LEN(BE26)=5,MID(BE26,2,1),IF(LEN(BE26)=4,LEFT(BE26),""))))</f>
        <v/>
      </c>
      <c r="AJ31" s="128" t="str">
        <f>IF(BE26="","",IF(LEN(BE26)=6,MID(BE26,4,1),IF(LEN(BE26)=5,MID(BE26,3,1),IF(LEN(BE26)=4,MID(BE26,2,1),IF(LEN(BE26)=3,LEFT(BE26),"")))))</f>
        <v/>
      </c>
      <c r="AK31" s="128" t="str">
        <f>IF(BE26="","",IF(LEN(BE26)=6,MID(BE26,5,1),IF(LEN(BE26)=5,MID(BE26,4,1),IF(LEN(BE26)=4,MID(BE26,3,1),IF(LEN(BE26)=3,MID(BE26,2,1),IF(LEN(BE26)=2,LEFT(BE26),""))))))</f>
        <v/>
      </c>
      <c r="AL31" s="128" t="str">
        <f>IF(BE26="","",RIGHT(BE26))</f>
        <v/>
      </c>
      <c r="AM31" s="136"/>
      <c r="AN31" s="137"/>
      <c r="AO31" s="137"/>
      <c r="AP31" s="137"/>
      <c r="AQ31" s="138"/>
      <c r="AR31" s="37"/>
      <c r="AS31" s="26"/>
      <c r="AY31" s="208" t="s">
        <v>43</v>
      </c>
      <c r="AZ31" s="209"/>
      <c r="BA31" s="209"/>
      <c r="BB31" s="209"/>
      <c r="BC31" s="209"/>
      <c r="BD31" s="210"/>
      <c r="BE31" s="211">
        <f>ROUNDDOWN(BE30*10/100,0)</f>
        <v>0</v>
      </c>
      <c r="BF31" s="212"/>
      <c r="BG31" s="212"/>
      <c r="BH31" s="212"/>
      <c r="BI31" s="213"/>
    </row>
    <row r="32" spans="1:61" s="27" customFormat="1" x14ac:dyDescent="0.15">
      <c r="A32" s="33"/>
      <c r="B32" s="112"/>
      <c r="C32" s="113"/>
      <c r="D32" s="5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1"/>
      <c r="V32" s="122"/>
      <c r="W32" s="123"/>
      <c r="X32" s="123"/>
      <c r="Y32" s="123"/>
      <c r="Z32" s="123"/>
      <c r="AA32" s="123"/>
      <c r="AB32" s="122"/>
      <c r="AC32" s="124"/>
      <c r="AD32" s="125"/>
      <c r="AE32" s="127"/>
      <c r="AF32" s="129"/>
      <c r="AG32" s="129"/>
      <c r="AH32" s="129"/>
      <c r="AI32" s="129"/>
      <c r="AJ32" s="129"/>
      <c r="AK32" s="129"/>
      <c r="AL32" s="129"/>
      <c r="AM32" s="139"/>
      <c r="AN32" s="140"/>
      <c r="AO32" s="140"/>
      <c r="AP32" s="140"/>
      <c r="AQ32" s="141"/>
      <c r="AR32" s="37"/>
      <c r="AS32" s="26"/>
      <c r="AY32" s="208" t="s">
        <v>44</v>
      </c>
      <c r="AZ32" s="209"/>
      <c r="BA32" s="209"/>
      <c r="BB32" s="209"/>
      <c r="BC32" s="209"/>
      <c r="BD32" s="210"/>
      <c r="BE32" s="211">
        <f>CONCATENATE(AI45,AJ45,AK45,AL45)*1</f>
        <v>0</v>
      </c>
      <c r="BF32" s="212"/>
      <c r="BG32" s="212"/>
      <c r="BH32" s="212"/>
      <c r="BI32" s="213"/>
    </row>
    <row r="33" spans="1:61" s="27" customFormat="1" x14ac:dyDescent="0.15">
      <c r="A33" s="33"/>
      <c r="B33" s="112"/>
      <c r="C33" s="113"/>
      <c r="D33" s="56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8"/>
      <c r="V33" s="122"/>
      <c r="W33" s="123"/>
      <c r="X33" s="123" t="str">
        <f>IF($D33="","",VLOOKUP($D33,$C$60:$X$741,19,0))</f>
        <v/>
      </c>
      <c r="Y33" s="123" t="str">
        <f>IF($D33="","",VLOOKUP($D33,$C$60:$X$741,20,0))</f>
        <v/>
      </c>
      <c r="Z33" s="123" t="str">
        <f>IF($D33="","",VLOOKUP($D33,$C$60:$X$741,21,0))</f>
        <v/>
      </c>
      <c r="AA33" s="123" t="str">
        <f>IF($D33="","",VLOOKUP($D33,$C$60:$X$741,22,0))</f>
        <v/>
      </c>
      <c r="AB33" s="122"/>
      <c r="AC33" s="124"/>
      <c r="AD33" s="125"/>
      <c r="AE33" s="142"/>
      <c r="AF33" s="128"/>
      <c r="AG33" s="128" t="str">
        <f>IF(BE27="","",IF(LEN(BE27)=6,LEFT(BE27),""))</f>
        <v/>
      </c>
      <c r="AH33" s="128" t="str">
        <f>IF(BE27="","",IF(LEN(BE27)=6,MID(BE27,2,1),IF(LEN(BE27)=5,LEFT(BE27),"")))</f>
        <v/>
      </c>
      <c r="AI33" s="128" t="str">
        <f>IF(BE27="","",IF(LEN(BE27)=6,MID(BE27,3,1),IF(LEN(BE27)=5,MID(BE27,2,1),IF(LEN(BE27)=4,LEFT(BE27),""))))</f>
        <v/>
      </c>
      <c r="AJ33" s="128" t="str">
        <f>IF(BE27="","",IF(LEN(BE27)=6,MID(BE27,4,1),IF(LEN(BE27)=5,MID(BE27,3,1),IF(LEN(BE27)=4,MID(BE27,2,1),IF(LEN(BE27)=3,LEFT(BE27),"")))))</f>
        <v/>
      </c>
      <c r="AK33" s="128" t="str">
        <f>IF(BE27="","",IF(LEN(BE27)=6,MID(BE27,5,1),IF(LEN(BE27)=5,MID(BE27,4,1),IF(LEN(BE27)=4,MID(BE27,3,1),IF(LEN(BE27)=3,MID(BE27,2,1),IF(LEN(BE27)=2,LEFT(BE27),""))))))</f>
        <v/>
      </c>
      <c r="AL33" s="128" t="str">
        <f>IF(BE27="","",RIGHT(BE27))</f>
        <v/>
      </c>
      <c r="AM33" s="136"/>
      <c r="AN33" s="137"/>
      <c r="AO33" s="137"/>
      <c r="AP33" s="137"/>
      <c r="AQ33" s="138"/>
      <c r="AR33" s="37"/>
      <c r="AS33" s="26"/>
      <c r="AY33" s="208" t="s">
        <v>45</v>
      </c>
      <c r="AZ33" s="209"/>
      <c r="BA33" s="209"/>
      <c r="BB33" s="209"/>
      <c r="BC33" s="209"/>
      <c r="BD33" s="210"/>
      <c r="BE33" s="211">
        <f>IF(BE31&gt;=BE32,BE32,BE31)</f>
        <v>0</v>
      </c>
      <c r="BF33" s="212"/>
      <c r="BG33" s="212"/>
      <c r="BH33" s="212"/>
      <c r="BI33" s="213"/>
    </row>
    <row r="34" spans="1:61" s="27" customFormat="1" x14ac:dyDescent="0.15">
      <c r="A34" s="33"/>
      <c r="B34" s="112"/>
      <c r="C34" s="113"/>
      <c r="D34" s="59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1"/>
      <c r="V34" s="142"/>
      <c r="W34" s="128"/>
      <c r="X34" s="123"/>
      <c r="Y34" s="123"/>
      <c r="Z34" s="123"/>
      <c r="AA34" s="123"/>
      <c r="AB34" s="122"/>
      <c r="AC34" s="143"/>
      <c r="AD34" s="144"/>
      <c r="AE34" s="145"/>
      <c r="AF34" s="146"/>
      <c r="AG34" s="129"/>
      <c r="AH34" s="129"/>
      <c r="AI34" s="129"/>
      <c r="AJ34" s="129"/>
      <c r="AK34" s="129"/>
      <c r="AL34" s="129"/>
      <c r="AM34" s="147"/>
      <c r="AN34" s="148"/>
      <c r="AO34" s="148"/>
      <c r="AP34" s="148"/>
      <c r="AQ34" s="149"/>
      <c r="AR34" s="37"/>
      <c r="AS34" s="26"/>
      <c r="AY34" s="208" t="s">
        <v>46</v>
      </c>
      <c r="AZ34" s="209"/>
      <c r="BA34" s="209"/>
      <c r="BB34" s="209"/>
      <c r="BC34" s="209"/>
      <c r="BD34" s="210"/>
      <c r="BE34" s="211">
        <f>BE30-BE33</f>
        <v>0</v>
      </c>
      <c r="BF34" s="212"/>
      <c r="BG34" s="212"/>
      <c r="BH34" s="212"/>
      <c r="BI34" s="213"/>
    </row>
    <row r="35" spans="1:61" s="27" customFormat="1" x14ac:dyDescent="0.15">
      <c r="A35" s="33"/>
      <c r="B35" s="112"/>
      <c r="C35" s="113"/>
      <c r="D35" s="156"/>
      <c r="E35" s="157"/>
      <c r="F35" s="157"/>
      <c r="G35" s="63" t="s">
        <v>19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157"/>
      <c r="AA35" s="157"/>
      <c r="AB35" s="157"/>
      <c r="AC35" s="51" t="s">
        <v>32</v>
      </c>
      <c r="AD35" s="52"/>
      <c r="AE35" s="174"/>
      <c r="AF35" s="176" t="str">
        <f>IF(BE28="","",IF(LEN(BE28)=7,LEFT(BE28),""))</f>
        <v/>
      </c>
      <c r="AG35" s="128" t="str">
        <f>IF(BE28="","",IF(LEN(BE28)=7,MID(BE28,2,1),IF(LEN(BE28)=6,LEFT(BE28),"")))</f>
        <v/>
      </c>
      <c r="AH35" s="128" t="str">
        <f>IF(BE28="","",IF(LEN(BE28)=7,MID(BE28,3,1),IF(LEN(BE28)=6,MID(BE28,2,1),IF(LEN(BE28)=5,LEFT(BE28),""))))</f>
        <v/>
      </c>
      <c r="AI35" s="128" t="str">
        <f>IF(BE28="","",IF(LEN(BE28)=7,MID(BE28,4,1),IF(LEN(BE28)=6,MID(BE28,3,1),IF(LEN(BE28)=5,MID(BE28,2,1),IF(LEN(BE28)=4,LEFT(BE28),"")))))</f>
        <v/>
      </c>
      <c r="AJ35" s="128" t="str">
        <f>IF(BE28="","",IF(LEN(BE28)=7,MID(BE28,5,1),IF(LEN(BE28)=6,MID(BE28,4,1),IF(LEN(BE28)=5,MID(BE28,3,1),IF(LEN(BE28)=4,MID(BE28,2,1),IF(LEN(BE28)=3,LEFT(BE28),""))))))</f>
        <v/>
      </c>
      <c r="AK35" s="128" t="str">
        <f>IF(BE28="","",IF(LEN(BE28)=7,MID(BE28,6,1),IF(LEN(BE28)=6,MID(BE28,5,1),IF(LEN(BE28)=5,MID(BE28,4,1),IF(LEN(BE28)=4,MID(BE28,3,1),IF(LEN(BE28)=3,MID(BE28,2,1),IF(LEN(BE28)=2,LEFT(BE28),"")))))))</f>
        <v/>
      </c>
      <c r="AL35" s="128" t="str">
        <f>IF(BE28="","",RIGHT(BE28))</f>
        <v>0</v>
      </c>
      <c r="AM35" s="150"/>
      <c r="AN35" s="151"/>
      <c r="AO35" s="151"/>
      <c r="AP35" s="151"/>
      <c r="AQ35" s="152"/>
      <c r="AR35" s="37"/>
      <c r="AS35" s="26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</row>
    <row r="36" spans="1:61" s="27" customFormat="1" x14ac:dyDescent="0.15">
      <c r="A36" s="33"/>
      <c r="B36" s="112"/>
      <c r="C36" s="113"/>
      <c r="D36" s="172"/>
      <c r="E36" s="173"/>
      <c r="F36" s="173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173"/>
      <c r="AA36" s="173"/>
      <c r="AB36" s="173"/>
      <c r="AC36" s="54"/>
      <c r="AD36" s="55"/>
      <c r="AE36" s="175"/>
      <c r="AF36" s="177"/>
      <c r="AG36" s="129"/>
      <c r="AH36" s="129"/>
      <c r="AI36" s="129"/>
      <c r="AJ36" s="129"/>
      <c r="AK36" s="129"/>
      <c r="AL36" s="129"/>
      <c r="AM36" s="153"/>
      <c r="AN36" s="154"/>
      <c r="AO36" s="154"/>
      <c r="AP36" s="154"/>
      <c r="AQ36" s="155"/>
      <c r="AR36" s="37"/>
      <c r="AS36" s="26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</row>
    <row r="37" spans="1:61" s="27" customFormat="1" x14ac:dyDescent="0.15">
      <c r="A37" s="33"/>
      <c r="B37" s="112"/>
      <c r="C37" s="113"/>
      <c r="D37" s="156"/>
      <c r="E37" s="157"/>
      <c r="F37" s="157"/>
      <c r="G37" s="63" t="s">
        <v>23</v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157"/>
      <c r="AA37" s="157"/>
      <c r="AB37" s="157"/>
      <c r="AC37" s="51" t="s">
        <v>33</v>
      </c>
      <c r="AD37" s="52"/>
      <c r="AE37" s="163"/>
      <c r="AF37" s="165"/>
      <c r="AG37" s="165"/>
      <c r="AH37" s="165"/>
      <c r="AI37" s="165">
        <v>1</v>
      </c>
      <c r="AJ37" s="165">
        <v>0</v>
      </c>
      <c r="AK37" s="165">
        <v>3</v>
      </c>
      <c r="AL37" s="167">
        <v>6</v>
      </c>
      <c r="AM37" s="150"/>
      <c r="AN37" s="151"/>
      <c r="AO37" s="151"/>
      <c r="AP37" s="151"/>
      <c r="AQ37" s="152"/>
      <c r="AR37" s="34"/>
      <c r="AS37" s="26"/>
    </row>
    <row r="38" spans="1:61" s="27" customFormat="1" ht="14.25" thickBot="1" x14ac:dyDescent="0.2">
      <c r="A38" s="33"/>
      <c r="B38" s="112"/>
      <c r="C38" s="113"/>
      <c r="D38" s="158"/>
      <c r="E38" s="159"/>
      <c r="F38" s="159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59"/>
      <c r="AA38" s="159"/>
      <c r="AB38" s="159"/>
      <c r="AC38" s="161"/>
      <c r="AD38" s="162"/>
      <c r="AE38" s="164"/>
      <c r="AF38" s="166"/>
      <c r="AG38" s="166"/>
      <c r="AH38" s="166"/>
      <c r="AI38" s="166"/>
      <c r="AJ38" s="166"/>
      <c r="AK38" s="166"/>
      <c r="AL38" s="168"/>
      <c r="AM38" s="169"/>
      <c r="AN38" s="170"/>
      <c r="AO38" s="170"/>
      <c r="AP38" s="170"/>
      <c r="AQ38" s="171"/>
      <c r="AR38" s="34"/>
      <c r="AS38" s="26"/>
    </row>
    <row r="39" spans="1:61" s="27" customFormat="1" ht="14.25" thickTop="1" x14ac:dyDescent="0.15">
      <c r="A39" s="33"/>
      <c r="B39" s="112"/>
      <c r="C39" s="113"/>
      <c r="D39" s="178"/>
      <c r="E39" s="179"/>
      <c r="F39" s="179"/>
      <c r="G39" s="180" t="s">
        <v>9</v>
      </c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1"/>
      <c r="AA39" s="181"/>
      <c r="AB39" s="181"/>
      <c r="AC39" s="49" t="s">
        <v>34</v>
      </c>
      <c r="AD39" s="182"/>
      <c r="AE39" s="183"/>
      <c r="AF39" s="184" t="str">
        <f>IF(BE30="","",IF(LEN(BE30)=7,LEFT(BE30),""))</f>
        <v/>
      </c>
      <c r="AG39" s="184" t="str">
        <f>IF(BE30="","",IF(LEN(BE30)=7,MID(BE30,2,1),IF(LEN(BE30)=6,LEFT(BE30),"")))</f>
        <v/>
      </c>
      <c r="AH39" s="184" t="str">
        <f>IF(BE30="","",IF(LEN(BE30)=7,MID(BE30,3,1),IF(LEN(BE30)=6,MID(BE30,2,1),IF(LEN(BE30)=5,LEFT(BE30),""))))</f>
        <v/>
      </c>
      <c r="AI39" s="184" t="str">
        <f>IF(BE30="","",IF(LEN(BE30)=7,MID(BE30,4,1),IF(LEN(BE30)=6,MID(BE30,3,1),IF(LEN(BE30)=5,MID(BE30,2,1),IF(LEN(BE30)=4,LEFT(BE30),"")))))</f>
        <v/>
      </c>
      <c r="AJ39" s="184" t="str">
        <f>IF(BE30="","",IF(LEN(BE30)=7,MID(BE30,5,1),IF(LEN(BE30)=6,MID(BE30,4,1),IF(LEN(BE30)=5,MID(BE30,3,1),IF(LEN(BE30)=4,MID(BE30,2,1),IF(LEN(BE30)=3,LEFT(BE30),""))))))</f>
        <v/>
      </c>
      <c r="AK39" s="184" t="str">
        <f>IF(BE30="","",IF(LEN(BE30)=7,MID(BE30,6,1),IF(LEN(BE30)=6,MID(BE30,5,1),IF(LEN(BE30)=5,MID(BE30,4,1),IF(LEN(BE30)=4,MID(BE30,3,1),IF(LEN(BE30)=3,MID(BE30,2,1),IF(LEN(BE30)=2,LEFT(BE30),"")))))))</f>
        <v/>
      </c>
      <c r="AL39" s="185" t="str">
        <f>IF(BE30="","",RIGHT(BE30))</f>
        <v>0</v>
      </c>
      <c r="AM39" s="187"/>
      <c r="AN39" s="188"/>
      <c r="AO39" s="188"/>
      <c r="AP39" s="188"/>
      <c r="AQ39" s="189"/>
      <c r="AR39" s="34"/>
      <c r="AS39" s="26"/>
    </row>
    <row r="40" spans="1:61" s="27" customFormat="1" x14ac:dyDescent="0.15">
      <c r="A40" s="33"/>
      <c r="B40" s="114"/>
      <c r="C40" s="115"/>
      <c r="D40" s="172"/>
      <c r="E40" s="173"/>
      <c r="F40" s="173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173"/>
      <c r="AA40" s="173"/>
      <c r="AB40" s="173"/>
      <c r="AC40" s="54"/>
      <c r="AD40" s="55"/>
      <c r="AE40" s="175"/>
      <c r="AF40" s="177"/>
      <c r="AG40" s="177"/>
      <c r="AH40" s="177"/>
      <c r="AI40" s="177"/>
      <c r="AJ40" s="177"/>
      <c r="AK40" s="177"/>
      <c r="AL40" s="186"/>
      <c r="AM40" s="153"/>
      <c r="AN40" s="154"/>
      <c r="AO40" s="154"/>
      <c r="AP40" s="154"/>
      <c r="AQ40" s="155"/>
      <c r="AR40" s="34"/>
      <c r="AS40" s="26"/>
    </row>
    <row r="41" spans="1:61" s="27" customFormat="1" x14ac:dyDescent="0.15">
      <c r="A41" s="33"/>
      <c r="B41" s="39"/>
      <c r="C41" s="39"/>
      <c r="D41" s="40"/>
      <c r="E41" s="40"/>
      <c r="F41" s="40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0"/>
      <c r="AA41" s="40"/>
      <c r="AB41" s="40"/>
      <c r="AC41" s="42"/>
      <c r="AD41" s="42"/>
      <c r="AE41" s="43"/>
      <c r="AF41" s="43"/>
      <c r="AG41" s="43"/>
      <c r="AH41" s="43"/>
      <c r="AI41" s="43"/>
      <c r="AJ41" s="43"/>
      <c r="AK41" s="43"/>
      <c r="AL41" s="43"/>
      <c r="AM41" s="44"/>
      <c r="AN41" s="44"/>
      <c r="AO41" s="44"/>
      <c r="AP41" s="44"/>
      <c r="AQ41" s="44"/>
      <c r="AR41" s="34"/>
      <c r="AS41" s="26"/>
    </row>
    <row r="42" spans="1:61" s="27" customFormat="1" x14ac:dyDescent="0.15">
      <c r="A42" s="33"/>
      <c r="B42" s="31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45"/>
      <c r="AF42" s="45"/>
      <c r="AG42" s="43"/>
      <c r="AH42" s="45"/>
      <c r="AI42" s="45"/>
      <c r="AJ42" s="45"/>
      <c r="AK42" s="45"/>
      <c r="AL42" s="43"/>
      <c r="AM42" s="43"/>
      <c r="AN42" s="45"/>
      <c r="AO42" s="45"/>
      <c r="AP42" s="45"/>
      <c r="AQ42" s="43"/>
      <c r="AR42" s="34"/>
      <c r="AS42" s="26"/>
    </row>
    <row r="43" spans="1:61" s="27" customFormat="1" x14ac:dyDescent="0.15">
      <c r="A43" s="37"/>
      <c r="B43" s="190" t="s">
        <v>11</v>
      </c>
      <c r="C43" s="191"/>
      <c r="D43" s="196"/>
      <c r="E43" s="197"/>
      <c r="F43" s="197"/>
      <c r="G43" s="63" t="s">
        <v>12</v>
      </c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51"/>
      <c r="AA43" s="51"/>
      <c r="AB43" s="51"/>
      <c r="AC43" s="51" t="s">
        <v>35</v>
      </c>
      <c r="AD43" s="51"/>
      <c r="AE43" s="174"/>
      <c r="AF43" s="176" t="str">
        <f>IF(BE31="","",IF(LEN(BE31)=7,LEFT(BE31),""))</f>
        <v/>
      </c>
      <c r="AG43" s="176" t="str">
        <f>IF(BE31="","",IF(LEN(BE31)=7,MID(BE31,2,1),IF(LEN(BE31)=6,LEFT(BE31),"")))</f>
        <v/>
      </c>
      <c r="AH43" s="176" t="str">
        <f>IF(BE31="","",IF(LEN(BE31)=7,MID(BE31,3,1),IF(LEN(BE31)=6,MID(BE31,2,1),IF(LEN(BE31)=5,LEFT(BE31),""))))</f>
        <v/>
      </c>
      <c r="AI43" s="176" t="str">
        <f>IF(BE31="","",IF(LEN(BE31)=7,MID(BE31,4,1),IF(LEN(BE31)=6,MID(BE31,3,1),IF(LEN(BE31)=5,MID(BE31,2,1),IF(LEN(BE31)=4,LEFT(BE31),"")))))</f>
        <v/>
      </c>
      <c r="AJ43" s="176" t="str">
        <f>IF(BE31="","",IF(LEN(BE31)=7,MID(BE31,5,1),IF(LEN(BE31)=6,MID(BE31,4,1),IF(LEN(BE31)=5,MID(BE31,3,1),IF(LEN(BE31)=4,MID(BE31,2,1),IF(LEN(BE31)=3,LEFT(BE31),""))))))</f>
        <v/>
      </c>
      <c r="AK43" s="176" t="str">
        <f>IF(BE31="","",IF(LEN(BE31)=7,MID(BE31,6,1),IF(LEN(BE31)=6,MID(BE31,5,1),IF(LEN(BE31)=5,MID(BE31,4,1),IF(LEN(BE31)=4,MID(BE31,3,1),IF(LEN(BE31)=3,MID(BE31,2,1),IF(LEN(BE31)=2,LEFT(BE31),"")))))))</f>
        <v/>
      </c>
      <c r="AL43" s="200" t="str">
        <f>IF(BE31="","",RIGHT(BE31))</f>
        <v>0</v>
      </c>
      <c r="AM43" s="150"/>
      <c r="AN43" s="151"/>
      <c r="AO43" s="151"/>
      <c r="AP43" s="151"/>
      <c r="AQ43" s="152"/>
      <c r="AR43" s="34"/>
      <c r="AS43" s="26"/>
    </row>
    <row r="44" spans="1:61" s="27" customFormat="1" x14ac:dyDescent="0.15">
      <c r="A44" s="37"/>
      <c r="B44" s="192"/>
      <c r="C44" s="193"/>
      <c r="D44" s="198"/>
      <c r="E44" s="199"/>
      <c r="F44" s="199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54"/>
      <c r="AA44" s="54"/>
      <c r="AB44" s="54"/>
      <c r="AC44" s="54"/>
      <c r="AD44" s="54"/>
      <c r="AE44" s="175"/>
      <c r="AF44" s="177"/>
      <c r="AG44" s="177"/>
      <c r="AH44" s="177"/>
      <c r="AI44" s="177"/>
      <c r="AJ44" s="177"/>
      <c r="AK44" s="177"/>
      <c r="AL44" s="186"/>
      <c r="AM44" s="153"/>
      <c r="AN44" s="154"/>
      <c r="AO44" s="154"/>
      <c r="AP44" s="154"/>
      <c r="AQ44" s="155"/>
      <c r="AR44" s="34"/>
      <c r="AS44" s="26"/>
    </row>
    <row r="45" spans="1:61" s="27" customFormat="1" x14ac:dyDescent="0.15">
      <c r="A45" s="37"/>
      <c r="B45" s="192"/>
      <c r="C45" s="193"/>
      <c r="D45" s="201"/>
      <c r="E45" s="202"/>
      <c r="F45" s="202"/>
      <c r="G45" s="63" t="s">
        <v>10</v>
      </c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51"/>
      <c r="AA45" s="51"/>
      <c r="AB45" s="51"/>
      <c r="AC45" s="51" t="s">
        <v>36</v>
      </c>
      <c r="AD45" s="51"/>
      <c r="AE45" s="163"/>
      <c r="AF45" s="165"/>
      <c r="AG45" s="165"/>
      <c r="AH45" s="165"/>
      <c r="AI45" s="165"/>
      <c r="AJ45" s="165"/>
      <c r="AK45" s="165"/>
      <c r="AL45" s="167">
        <v>0</v>
      </c>
      <c r="AM45" s="150"/>
      <c r="AN45" s="151"/>
      <c r="AO45" s="151"/>
      <c r="AP45" s="151"/>
      <c r="AQ45" s="152"/>
      <c r="AR45" s="34"/>
      <c r="AS45" s="26"/>
    </row>
    <row r="46" spans="1:61" s="27" customFormat="1" ht="14.25" thickBot="1" x14ac:dyDescent="0.2">
      <c r="A46" s="37"/>
      <c r="B46" s="192"/>
      <c r="C46" s="193"/>
      <c r="D46" s="203"/>
      <c r="E46" s="204"/>
      <c r="F46" s="204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1"/>
      <c r="AA46" s="161"/>
      <c r="AB46" s="161"/>
      <c r="AC46" s="161"/>
      <c r="AD46" s="161"/>
      <c r="AE46" s="164"/>
      <c r="AF46" s="166"/>
      <c r="AG46" s="166"/>
      <c r="AH46" s="166"/>
      <c r="AI46" s="166"/>
      <c r="AJ46" s="166"/>
      <c r="AK46" s="166"/>
      <c r="AL46" s="168"/>
      <c r="AM46" s="169"/>
      <c r="AN46" s="170"/>
      <c r="AO46" s="170"/>
      <c r="AP46" s="170"/>
      <c r="AQ46" s="171"/>
      <c r="AR46" s="34"/>
      <c r="AS46" s="26"/>
    </row>
    <row r="47" spans="1:61" s="27" customFormat="1" ht="14.25" thickTop="1" x14ac:dyDescent="0.15">
      <c r="A47" s="37"/>
      <c r="B47" s="192"/>
      <c r="C47" s="193"/>
      <c r="D47" s="205"/>
      <c r="E47" s="181"/>
      <c r="F47" s="181"/>
      <c r="G47" s="180" t="s">
        <v>22</v>
      </c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49"/>
      <c r="AA47" s="49"/>
      <c r="AB47" s="49"/>
      <c r="AC47" s="49" t="s">
        <v>37</v>
      </c>
      <c r="AD47" s="49"/>
      <c r="AE47" s="183"/>
      <c r="AF47" s="184" t="str">
        <f>IF(BE33="","",IF(LEN(BE33)=7,LEFT(BE33),""))</f>
        <v/>
      </c>
      <c r="AG47" s="184" t="str">
        <f>IF(BE33="","",IF(LEN(BE33)=7,MID(BE33,2,1),IF(LEN(BE33)=6,LEFT(BE33),"")))</f>
        <v/>
      </c>
      <c r="AH47" s="184" t="str">
        <f>IF(BE33="","",IF(LEN(BE33)=7,MID(BE33,3,1),IF(LEN(BE33)=6,MID(BE33,2,1),IF(LEN(BE33)=5,LEFT(BE33),""))))</f>
        <v/>
      </c>
      <c r="AI47" s="184" t="str">
        <f>IF(BE33="","",IF(LEN(BE33)=7,MID(BE33,4,1),IF(LEN(BE33)=6,MID(BE33,3,1),IF(LEN(BE33)=5,MID(BE33,2,1),IF(LEN(BE33)=4,LEFT(BE33),"")))))</f>
        <v/>
      </c>
      <c r="AJ47" s="184" t="str">
        <f>IF(BE33="","",IF(LEN(BE33)=7,MID(BE33,5,1),IF(LEN(BE33)=6,MID(BE33,4,1),IF(LEN(BE33)=5,MID(BE33,3,1),IF(LEN(BE33)=4,MID(BE33,2,1),IF(LEN(BE33)=3,LEFT(BE33),""))))))</f>
        <v/>
      </c>
      <c r="AK47" s="184" t="str">
        <f>IF(BE33="","",IF(LEN(BE33)=7,MID(BE33,6,1),IF(LEN(BE33)=6,MID(BE33,5,1),IF(LEN(BE33)=5,MID(BE33,4,1),IF(LEN(BE33)=4,MID(BE33,3,1),IF(LEN(BE33)=3,MID(BE33,2,1),IF(LEN(BE33)=2,LEFT(BE33),"")))))))</f>
        <v/>
      </c>
      <c r="AL47" s="185" t="str">
        <f>IF(BE33="","",RIGHT(BE33))</f>
        <v>0</v>
      </c>
      <c r="AM47" s="187"/>
      <c r="AN47" s="188"/>
      <c r="AO47" s="188"/>
      <c r="AP47" s="188"/>
      <c r="AQ47" s="189"/>
      <c r="AR47" s="34"/>
      <c r="AS47" s="26"/>
    </row>
    <row r="48" spans="1:61" s="27" customFormat="1" x14ac:dyDescent="0.15">
      <c r="A48" s="37"/>
      <c r="B48" s="194"/>
      <c r="C48" s="195"/>
      <c r="D48" s="172"/>
      <c r="E48" s="173"/>
      <c r="F48" s="173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49"/>
      <c r="AA48" s="49"/>
      <c r="AB48" s="49"/>
      <c r="AC48" s="54"/>
      <c r="AD48" s="54"/>
      <c r="AE48" s="175"/>
      <c r="AF48" s="177"/>
      <c r="AG48" s="177"/>
      <c r="AH48" s="177"/>
      <c r="AI48" s="177"/>
      <c r="AJ48" s="177"/>
      <c r="AK48" s="177"/>
      <c r="AL48" s="186"/>
      <c r="AM48" s="153"/>
      <c r="AN48" s="154"/>
      <c r="AO48" s="154"/>
      <c r="AP48" s="154"/>
      <c r="AQ48" s="155"/>
      <c r="AR48" s="34"/>
      <c r="AS48" s="26"/>
    </row>
    <row r="49" spans="1:256" x14ac:dyDescent="0.15">
      <c r="A49" s="33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1"/>
      <c r="AR49" s="34"/>
      <c r="AS49" s="26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x14ac:dyDescent="0.15">
      <c r="A50" s="33"/>
      <c r="B50" s="31"/>
      <c r="C50" s="31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6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1"/>
      <c r="AR50" s="34"/>
      <c r="AS50" s="26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  <c r="IV50" s="27"/>
    </row>
    <row r="51" spans="1:256" x14ac:dyDescent="0.15">
      <c r="A51" s="33"/>
      <c r="B51" s="35"/>
      <c r="C51" s="35"/>
      <c r="D51" s="35"/>
      <c r="E51" s="35"/>
      <c r="F51" s="35"/>
      <c r="G51" s="156"/>
      <c r="H51" s="157"/>
      <c r="I51" s="63" t="s">
        <v>18</v>
      </c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51"/>
      <c r="AB51" s="51"/>
      <c r="AC51" s="51" t="s">
        <v>38</v>
      </c>
      <c r="AD51" s="52"/>
      <c r="AE51" s="174"/>
      <c r="AF51" s="176" t="str">
        <f>IF(BE34="","",IF(LEN(BE34)=7,LEFT(BE34),""))</f>
        <v/>
      </c>
      <c r="AG51" s="176" t="str">
        <f>IF(BE34="","",IF(LEN(BE34)=7,MID(BE34,2,1),IF(LEN(BE34)=6,LEFT(BE34),"")))</f>
        <v/>
      </c>
      <c r="AH51" s="176" t="str">
        <f>IF(BE34="","",IF(LEN(BE34)=7,MID(BE34,3,1),IF(LEN(BE34)=6,MID(BE34,2,1),IF(LEN(BE34)=5,LEFT(BE34),""))))</f>
        <v/>
      </c>
      <c r="AI51" s="176" t="str">
        <f>IF(BE34="","",IF(LEN(BE34)=7,MID(BE34,4,1),IF(LEN(BE34)=6,MID(BE34,3,1),IF(LEN(BE34)=5,MID(BE34,2,1),IF(LEN(BE34)=4,LEFT(BE34),"")))))</f>
        <v/>
      </c>
      <c r="AJ51" s="176" t="str">
        <f>IF(BE34="","",IF(LEN(BE34)=7,MID(BE34,5,1),IF(LEN(BE34)=6,MID(BE34,4,1),IF(LEN(BE34)=5,MID(BE34,3,1),IF(LEN(BE34)=4,MID(BE34,2,1),IF(LEN(BE34)=3,LEFT(BE34),""))))))</f>
        <v/>
      </c>
      <c r="AK51" s="176" t="str">
        <f>IF(BE34="","",IF(LEN(BE34)=7,MID(BE34,6,1),IF(LEN(BE34)=6,MID(BE34,5,1),IF(LEN(BE34)=5,MID(BE34,4,1),IF(LEN(BE34)=4,MID(BE34,3,1),IF(LEN(BE34)=3,MID(BE34,2,1),IF(LEN(BE34)=2,LEFT(BE34),"")))))))</f>
        <v/>
      </c>
      <c r="AL51" s="200" t="str">
        <f>IF(BE34="","",RIGHT(BE34))</f>
        <v>0</v>
      </c>
      <c r="AM51" s="50" t="s">
        <v>0</v>
      </c>
      <c r="AN51" s="52"/>
      <c r="AO51" s="33"/>
      <c r="AP51" s="31"/>
      <c r="AQ51" s="31"/>
      <c r="AR51" s="34"/>
      <c r="AS51" s="26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</row>
    <row r="52" spans="1:256" x14ac:dyDescent="0.15">
      <c r="A52" s="33"/>
      <c r="B52" s="35"/>
      <c r="C52" s="35"/>
      <c r="D52" s="35"/>
      <c r="E52" s="35"/>
      <c r="F52" s="35"/>
      <c r="G52" s="172"/>
      <c r="H52" s="173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54"/>
      <c r="AB52" s="54"/>
      <c r="AC52" s="54"/>
      <c r="AD52" s="55"/>
      <c r="AE52" s="175"/>
      <c r="AF52" s="177"/>
      <c r="AG52" s="177"/>
      <c r="AH52" s="177"/>
      <c r="AI52" s="177"/>
      <c r="AJ52" s="177"/>
      <c r="AK52" s="177"/>
      <c r="AL52" s="186"/>
      <c r="AM52" s="53"/>
      <c r="AN52" s="55"/>
      <c r="AO52" s="33"/>
      <c r="AP52" s="31"/>
      <c r="AQ52" s="31"/>
      <c r="AR52" s="34"/>
      <c r="AS52" s="26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  <c r="IQ52" s="27"/>
      <c r="IR52" s="27"/>
      <c r="IS52" s="27"/>
      <c r="IT52" s="27"/>
      <c r="IU52" s="27"/>
      <c r="IV52" s="27"/>
    </row>
    <row r="53" spans="1:256" x14ac:dyDescent="0.15">
      <c r="A53" s="33"/>
      <c r="B53" s="35"/>
      <c r="C53" s="35"/>
      <c r="D53" s="35"/>
      <c r="E53" s="35"/>
      <c r="F53" s="35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5"/>
      <c r="AM53" s="35"/>
      <c r="AN53" s="35"/>
      <c r="AO53" s="35"/>
      <c r="AP53" s="35"/>
      <c r="AQ53" s="31"/>
      <c r="AR53" s="34"/>
      <c r="AS53" s="26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</row>
    <row r="54" spans="1:256" x14ac:dyDescent="0.15">
      <c r="A54" s="4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47"/>
      <c r="AS54" s="26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  <c r="IQ54" s="27"/>
      <c r="IR54" s="27"/>
      <c r="IS54" s="27"/>
      <c r="IT54" s="27"/>
      <c r="IU54" s="27"/>
      <c r="IV54" s="27"/>
    </row>
    <row r="55" spans="1:256" x14ac:dyDescent="0.1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  <c r="IV55" s="27"/>
    </row>
    <row r="56" spans="1:256" x14ac:dyDescent="0.15">
      <c r="A56" s="26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  <c r="IO56" s="27"/>
      <c r="IP56" s="27"/>
      <c r="IQ56" s="27"/>
      <c r="IR56" s="27"/>
      <c r="IS56" s="27"/>
      <c r="IT56" s="27"/>
      <c r="IU56" s="27"/>
      <c r="IV56" s="27"/>
    </row>
    <row r="57" spans="1:256" x14ac:dyDescent="0.15">
      <c r="A57" s="26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  <c r="IS57" s="27"/>
      <c r="IT57" s="27"/>
      <c r="IU57" s="27"/>
      <c r="IV57" s="27"/>
    </row>
    <row r="58" spans="1:256" x14ac:dyDescent="0.15">
      <c r="A58" s="26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27"/>
      <c r="IU58" s="27"/>
      <c r="IV58" s="27"/>
    </row>
    <row r="59" spans="1:256" x14ac:dyDescent="0.15">
      <c r="A59" s="26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</row>
    <row r="60" spans="1:256" x14ac:dyDescent="0.15">
      <c r="A60" s="26"/>
      <c r="C60" s="48" t="s">
        <v>47</v>
      </c>
      <c r="D60" s="48" t="s">
        <v>48</v>
      </c>
      <c r="R60" s="38" t="s">
        <v>268</v>
      </c>
      <c r="U60" s="38" t="s">
        <v>39</v>
      </c>
      <c r="V60" s="38" t="s">
        <v>40</v>
      </c>
      <c r="W60" s="38" t="s">
        <v>40</v>
      </c>
      <c r="X60" s="38" t="s">
        <v>40</v>
      </c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  <c r="IM60" s="27"/>
      <c r="IN60" s="27"/>
      <c r="IO60" s="27"/>
      <c r="IP60" s="27"/>
      <c r="IQ60" s="27"/>
      <c r="IR60" s="27"/>
      <c r="IS60" s="27"/>
      <c r="IT60" s="27"/>
      <c r="IU60" s="27"/>
      <c r="IV60" s="27"/>
    </row>
    <row r="61" spans="1:256" x14ac:dyDescent="0.15">
      <c r="A61" s="26"/>
      <c r="C61" s="48" t="s">
        <v>270</v>
      </c>
      <c r="D61" s="48"/>
      <c r="R61" s="48">
        <v>191</v>
      </c>
      <c r="U61" s="38" t="s">
        <v>271</v>
      </c>
      <c r="V61" s="38" t="s">
        <v>272</v>
      </c>
      <c r="W61" s="38" t="s">
        <v>279</v>
      </c>
      <c r="X61" s="38" t="s">
        <v>272</v>
      </c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  <c r="IV61" s="27"/>
    </row>
    <row r="62" spans="1:256" x14ac:dyDescent="0.15">
      <c r="A62" s="26"/>
      <c r="C62" s="48" t="s">
        <v>275</v>
      </c>
      <c r="D62" s="48"/>
      <c r="R62" s="48">
        <v>229</v>
      </c>
      <c r="U62" s="38" t="s">
        <v>271</v>
      </c>
      <c r="V62" s="38" t="s">
        <v>276</v>
      </c>
      <c r="W62" s="38" t="s">
        <v>276</v>
      </c>
      <c r="X62" s="38" t="s">
        <v>279</v>
      </c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  <c r="IN62" s="27"/>
      <c r="IO62" s="27"/>
      <c r="IP62" s="27"/>
      <c r="IQ62" s="27"/>
      <c r="IR62" s="27"/>
      <c r="IS62" s="27"/>
      <c r="IT62" s="27"/>
      <c r="IU62" s="27"/>
      <c r="IV62" s="27"/>
    </row>
    <row r="63" spans="1:256" x14ac:dyDescent="0.15">
      <c r="A63" s="26"/>
      <c r="C63" s="48" t="s">
        <v>277</v>
      </c>
      <c r="D63" s="48"/>
      <c r="R63" s="48">
        <v>267</v>
      </c>
      <c r="U63" s="38" t="s">
        <v>271</v>
      </c>
      <c r="V63" s="38" t="s">
        <v>276</v>
      </c>
      <c r="W63" s="38" t="s">
        <v>288</v>
      </c>
      <c r="X63" s="38" t="s">
        <v>289</v>
      </c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  <c r="IV63" s="27"/>
    </row>
    <row r="64" spans="1:256" x14ac:dyDescent="0.15">
      <c r="A64" s="26"/>
      <c r="C64" s="48" t="s">
        <v>49</v>
      </c>
      <c r="D64" s="48"/>
      <c r="R64" s="48">
        <v>302</v>
      </c>
      <c r="U64" s="38" t="s">
        <v>271</v>
      </c>
      <c r="V64" s="38" t="s">
        <v>281</v>
      </c>
      <c r="W64" s="38" t="s">
        <v>282</v>
      </c>
      <c r="X64" s="38" t="s">
        <v>276</v>
      </c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  <c r="IA64" s="27"/>
      <c r="IB64" s="27"/>
      <c r="IC64" s="27"/>
      <c r="ID64" s="27"/>
      <c r="IE64" s="27"/>
      <c r="IF64" s="27"/>
      <c r="IG64" s="27"/>
      <c r="IH64" s="27"/>
      <c r="II64" s="27"/>
      <c r="IJ64" s="27"/>
      <c r="IK64" s="27"/>
      <c r="IL64" s="27"/>
      <c r="IM64" s="27"/>
      <c r="IN64" s="27"/>
      <c r="IO64" s="27"/>
      <c r="IP64" s="27"/>
      <c r="IQ64" s="27"/>
      <c r="IR64" s="27"/>
      <c r="IS64" s="27"/>
      <c r="IT64" s="27"/>
      <c r="IU64" s="27"/>
      <c r="IV64" s="27"/>
    </row>
    <row r="65" spans="1:256" x14ac:dyDescent="0.15">
      <c r="A65" s="26"/>
      <c r="C65" s="48" t="s">
        <v>280</v>
      </c>
      <c r="D65" s="48"/>
      <c r="R65" s="48">
        <v>362</v>
      </c>
      <c r="U65" s="38" t="s">
        <v>271</v>
      </c>
      <c r="V65" s="38" t="s">
        <v>281</v>
      </c>
      <c r="W65" s="38" t="s">
        <v>288</v>
      </c>
      <c r="X65" s="38" t="s">
        <v>276</v>
      </c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27"/>
      <c r="IS65" s="27"/>
      <c r="IT65" s="27"/>
      <c r="IU65" s="27"/>
      <c r="IV65" s="27"/>
    </row>
    <row r="66" spans="1:256" x14ac:dyDescent="0.15">
      <c r="A66" s="26"/>
      <c r="C66" s="48" t="s">
        <v>283</v>
      </c>
      <c r="D66" s="48"/>
      <c r="R66" s="48">
        <v>423</v>
      </c>
      <c r="U66" s="38" t="s">
        <v>271</v>
      </c>
      <c r="V66" s="38" t="s">
        <v>274</v>
      </c>
      <c r="W66" s="38" t="s">
        <v>276</v>
      </c>
      <c r="X66" s="38" t="s">
        <v>281</v>
      </c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  <c r="HQ66" s="27"/>
      <c r="HR66" s="27"/>
      <c r="HS66" s="27"/>
      <c r="HT66" s="27"/>
      <c r="HU66" s="27"/>
      <c r="HV66" s="27"/>
      <c r="HW66" s="27"/>
      <c r="HX66" s="27"/>
      <c r="HY66" s="27"/>
      <c r="HZ66" s="27"/>
      <c r="IA66" s="27"/>
      <c r="IB66" s="27"/>
      <c r="IC66" s="27"/>
      <c r="ID66" s="27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27"/>
      <c r="IS66" s="27"/>
      <c r="IT66" s="27"/>
      <c r="IU66" s="27"/>
      <c r="IV66" s="27"/>
    </row>
    <row r="67" spans="1:256" x14ac:dyDescent="0.15">
      <c r="A67" s="26"/>
      <c r="B67" s="27"/>
      <c r="C67" s="48" t="s">
        <v>50</v>
      </c>
      <c r="D67" s="48"/>
      <c r="R67" s="48">
        <v>436</v>
      </c>
      <c r="U67" s="38" t="s">
        <v>271</v>
      </c>
      <c r="V67" s="38" t="s">
        <v>274</v>
      </c>
      <c r="W67" s="38" t="s">
        <v>281</v>
      </c>
      <c r="X67" s="38" t="s">
        <v>288</v>
      </c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27"/>
      <c r="HX67" s="27"/>
      <c r="HY67" s="27"/>
      <c r="HZ67" s="27"/>
      <c r="IA67" s="27"/>
      <c r="IB67" s="27"/>
      <c r="IC67" s="27"/>
      <c r="ID67" s="27"/>
      <c r="IE67" s="27"/>
      <c r="IF67" s="27"/>
      <c r="IG67" s="27"/>
      <c r="IH67" s="27"/>
      <c r="II67" s="27"/>
      <c r="IJ67" s="27"/>
      <c r="IK67" s="27"/>
      <c r="IL67" s="27"/>
      <c r="IM67" s="27"/>
      <c r="IN67" s="27"/>
      <c r="IO67" s="27"/>
      <c r="IP67" s="27"/>
      <c r="IQ67" s="27"/>
      <c r="IR67" s="27"/>
      <c r="IS67" s="27"/>
      <c r="IT67" s="27"/>
      <c r="IU67" s="27"/>
      <c r="IV67" s="27"/>
    </row>
    <row r="68" spans="1:256" x14ac:dyDescent="0.15">
      <c r="A68" s="26"/>
      <c r="B68" s="27"/>
      <c r="C68" s="48" t="s">
        <v>284</v>
      </c>
      <c r="D68" s="48"/>
      <c r="R68" s="48">
        <v>523</v>
      </c>
      <c r="U68" s="38" t="s">
        <v>271</v>
      </c>
      <c r="V68" s="38" t="s">
        <v>278</v>
      </c>
      <c r="W68" s="38" t="s">
        <v>276</v>
      </c>
      <c r="X68" s="38" t="s">
        <v>281</v>
      </c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  <c r="HQ68" s="27"/>
      <c r="HR68" s="27"/>
      <c r="HS68" s="27"/>
      <c r="HT68" s="27"/>
      <c r="HU68" s="27"/>
      <c r="HV68" s="27"/>
      <c r="HW68" s="27"/>
      <c r="HX68" s="27"/>
      <c r="HY68" s="27"/>
      <c r="HZ68" s="27"/>
      <c r="IA68" s="27"/>
      <c r="IB68" s="27"/>
      <c r="IC68" s="27"/>
      <c r="ID68" s="27"/>
      <c r="IE68" s="27"/>
      <c r="IF68" s="27"/>
      <c r="IG68" s="27"/>
      <c r="IH68" s="27"/>
      <c r="II68" s="27"/>
      <c r="IJ68" s="27"/>
      <c r="IK68" s="27"/>
      <c r="IL68" s="27"/>
      <c r="IM68" s="27"/>
      <c r="IN68" s="27"/>
      <c r="IO68" s="27"/>
      <c r="IP68" s="27"/>
      <c r="IQ68" s="27"/>
      <c r="IR68" s="27"/>
      <c r="IS68" s="27"/>
      <c r="IT68" s="27"/>
      <c r="IU68" s="27"/>
      <c r="IV68" s="27"/>
    </row>
    <row r="69" spans="1:256" x14ac:dyDescent="0.15">
      <c r="A69" s="26"/>
      <c r="B69" s="27"/>
      <c r="C69" s="48" t="s">
        <v>285</v>
      </c>
      <c r="D69" s="48"/>
      <c r="R69" s="48">
        <v>610</v>
      </c>
      <c r="U69" s="38" t="s">
        <v>271</v>
      </c>
      <c r="V69" s="38" t="s">
        <v>288</v>
      </c>
      <c r="W69" s="38" t="s">
        <v>272</v>
      </c>
      <c r="X69" s="38" t="s">
        <v>282</v>
      </c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  <c r="HU69" s="27"/>
      <c r="HV69" s="27"/>
      <c r="HW69" s="27"/>
      <c r="HX69" s="27"/>
      <c r="HY69" s="27"/>
      <c r="HZ69" s="27"/>
      <c r="IA69" s="27"/>
      <c r="IB69" s="27"/>
      <c r="IC69" s="27"/>
      <c r="ID69" s="27"/>
      <c r="IE69" s="27"/>
      <c r="IF69" s="27"/>
      <c r="IG69" s="27"/>
      <c r="IH69" s="27"/>
      <c r="II69" s="27"/>
      <c r="IJ69" s="27"/>
      <c r="IK69" s="27"/>
      <c r="IL69" s="27"/>
      <c r="IM69" s="27"/>
      <c r="IN69" s="27"/>
      <c r="IO69" s="27"/>
      <c r="IP69" s="27"/>
      <c r="IQ69" s="27"/>
      <c r="IR69" s="27"/>
      <c r="IS69" s="27"/>
      <c r="IT69" s="27"/>
      <c r="IU69" s="27"/>
      <c r="IV69" s="27"/>
    </row>
    <row r="70" spans="1:256" x14ac:dyDescent="0.15">
      <c r="A70" s="26"/>
      <c r="B70" s="27"/>
      <c r="C70" s="48" t="s">
        <v>51</v>
      </c>
      <c r="D70" s="48"/>
      <c r="R70" s="48">
        <v>501</v>
      </c>
      <c r="U70" s="38" t="s">
        <v>271</v>
      </c>
      <c r="V70" s="38" t="s">
        <v>278</v>
      </c>
      <c r="W70" s="38" t="s">
        <v>282</v>
      </c>
      <c r="X70" s="38" t="s">
        <v>272</v>
      </c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  <c r="HG70" s="27"/>
      <c r="HH70" s="27"/>
      <c r="HI70" s="27"/>
      <c r="HJ70" s="27"/>
      <c r="HK70" s="27"/>
      <c r="HL70" s="27"/>
      <c r="HM70" s="27"/>
      <c r="HN70" s="27"/>
      <c r="HO70" s="27"/>
      <c r="HP70" s="27"/>
      <c r="HQ70" s="27"/>
      <c r="HR70" s="27"/>
      <c r="HS70" s="27"/>
      <c r="HT70" s="27"/>
      <c r="HU70" s="27"/>
      <c r="HV70" s="27"/>
      <c r="HW70" s="27"/>
      <c r="HX70" s="27"/>
      <c r="HY70" s="27"/>
      <c r="HZ70" s="27"/>
      <c r="IA70" s="27"/>
      <c r="IB70" s="27"/>
      <c r="IC70" s="27"/>
      <c r="ID70" s="27"/>
      <c r="IE70" s="27"/>
      <c r="IF70" s="27"/>
      <c r="IG70" s="27"/>
      <c r="IH70" s="27"/>
      <c r="II70" s="27"/>
      <c r="IJ70" s="27"/>
      <c r="IK70" s="27"/>
      <c r="IL70" s="27"/>
      <c r="IM70" s="27"/>
      <c r="IN70" s="27"/>
      <c r="IO70" s="27"/>
      <c r="IP70" s="27"/>
      <c r="IQ70" s="27"/>
      <c r="IR70" s="27"/>
      <c r="IS70" s="27"/>
      <c r="IT70" s="27"/>
      <c r="IU70" s="27"/>
      <c r="IV70" s="27"/>
    </row>
    <row r="71" spans="1:256" x14ac:dyDescent="0.15">
      <c r="A71" s="26"/>
      <c r="B71" s="27"/>
      <c r="C71" s="48" t="s">
        <v>286</v>
      </c>
      <c r="D71" s="48"/>
      <c r="R71" s="48">
        <v>601</v>
      </c>
      <c r="U71" s="38" t="s">
        <v>271</v>
      </c>
      <c r="V71" s="38" t="s">
        <v>288</v>
      </c>
      <c r="W71" s="38" t="s">
        <v>282</v>
      </c>
      <c r="X71" s="38" t="s">
        <v>272</v>
      </c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  <c r="II71" s="27"/>
      <c r="IJ71" s="27"/>
      <c r="IK71" s="27"/>
      <c r="IL71" s="27"/>
      <c r="IM71" s="27"/>
      <c r="IN71" s="27"/>
      <c r="IO71" s="27"/>
      <c r="IP71" s="27"/>
      <c r="IQ71" s="27"/>
      <c r="IR71" s="27"/>
      <c r="IS71" s="27"/>
      <c r="IT71" s="27"/>
      <c r="IU71" s="27"/>
      <c r="IV71" s="27"/>
    </row>
    <row r="72" spans="1:256" x14ac:dyDescent="0.15">
      <c r="C72" s="48" t="s">
        <v>287</v>
      </c>
      <c r="D72" s="48"/>
      <c r="R72" s="48">
        <v>701</v>
      </c>
      <c r="U72" s="38" t="s">
        <v>271</v>
      </c>
      <c r="V72" s="38" t="s">
        <v>289</v>
      </c>
      <c r="W72" s="38" t="s">
        <v>282</v>
      </c>
      <c r="X72" s="38" t="s">
        <v>272</v>
      </c>
    </row>
    <row r="73" spans="1:256" x14ac:dyDescent="0.15">
      <c r="C73" s="48" t="s">
        <v>52</v>
      </c>
      <c r="D73" s="48"/>
      <c r="R73" s="48">
        <v>566</v>
      </c>
      <c r="U73" s="38" t="s">
        <v>271</v>
      </c>
      <c r="V73" s="38" t="s">
        <v>278</v>
      </c>
      <c r="W73" s="38" t="s">
        <v>288</v>
      </c>
      <c r="X73" s="38" t="s">
        <v>288</v>
      </c>
    </row>
    <row r="74" spans="1:256" x14ac:dyDescent="0.15">
      <c r="C74" s="48" t="s">
        <v>290</v>
      </c>
      <c r="D74" s="48"/>
      <c r="R74" s="48">
        <v>679</v>
      </c>
      <c r="U74" s="38" t="s">
        <v>271</v>
      </c>
      <c r="V74" s="38" t="s">
        <v>288</v>
      </c>
      <c r="W74" s="38" t="s">
        <v>289</v>
      </c>
      <c r="X74" s="38" t="s">
        <v>279</v>
      </c>
    </row>
    <row r="75" spans="1:256" x14ac:dyDescent="0.15">
      <c r="C75" s="48" t="s">
        <v>291</v>
      </c>
      <c r="D75" s="48"/>
      <c r="R75" s="48">
        <v>792</v>
      </c>
      <c r="U75" s="38" t="s">
        <v>271</v>
      </c>
      <c r="V75" s="38" t="s">
        <v>289</v>
      </c>
      <c r="W75" s="38" t="s">
        <v>279</v>
      </c>
      <c r="X75" s="38" t="s">
        <v>276</v>
      </c>
    </row>
    <row r="76" spans="1:256" x14ac:dyDescent="0.15">
      <c r="C76" s="48" t="s">
        <v>53</v>
      </c>
      <c r="D76" s="48"/>
      <c r="R76" s="48">
        <v>632</v>
      </c>
      <c r="U76" s="38" t="s">
        <v>271</v>
      </c>
      <c r="V76" s="38" t="s">
        <v>288</v>
      </c>
      <c r="W76" s="38" t="s">
        <v>281</v>
      </c>
      <c r="X76" s="38" t="s">
        <v>276</v>
      </c>
    </row>
    <row r="77" spans="1:256" x14ac:dyDescent="0.15">
      <c r="C77" s="48" t="s">
        <v>292</v>
      </c>
      <c r="D77" s="48"/>
      <c r="R77" s="48">
        <v>758</v>
      </c>
      <c r="U77" s="38" t="s">
        <v>271</v>
      </c>
      <c r="V77" s="38" t="s">
        <v>289</v>
      </c>
      <c r="W77" s="38" t="s">
        <v>278</v>
      </c>
      <c r="X77" s="38" t="s">
        <v>273</v>
      </c>
    </row>
    <row r="78" spans="1:256" x14ac:dyDescent="0.15">
      <c r="C78" s="48" t="s">
        <v>293</v>
      </c>
      <c r="D78" s="48"/>
      <c r="R78" s="48">
        <v>885</v>
      </c>
      <c r="U78" s="38" t="s">
        <v>271</v>
      </c>
      <c r="V78" s="38" t="s">
        <v>273</v>
      </c>
      <c r="W78" s="38" t="s">
        <v>273</v>
      </c>
      <c r="X78" s="38" t="s">
        <v>278</v>
      </c>
    </row>
    <row r="79" spans="1:256" x14ac:dyDescent="0.15">
      <c r="C79" s="48" t="s">
        <v>54</v>
      </c>
      <c r="D79" s="48"/>
      <c r="R79" s="48">
        <v>697</v>
      </c>
      <c r="U79" s="38" t="s">
        <v>271</v>
      </c>
      <c r="V79" s="38" t="s">
        <v>288</v>
      </c>
      <c r="W79" s="38" t="s">
        <v>279</v>
      </c>
      <c r="X79" s="38" t="s">
        <v>289</v>
      </c>
    </row>
    <row r="80" spans="1:256" x14ac:dyDescent="0.15">
      <c r="C80" s="48" t="s">
        <v>294</v>
      </c>
      <c r="D80" s="48"/>
      <c r="R80" s="48">
        <v>836</v>
      </c>
      <c r="U80" s="38" t="s">
        <v>271</v>
      </c>
      <c r="V80" s="38" t="s">
        <v>273</v>
      </c>
      <c r="W80" s="38" t="s">
        <v>281</v>
      </c>
      <c r="X80" s="38" t="s">
        <v>288</v>
      </c>
    </row>
    <row r="81" spans="3:24" x14ac:dyDescent="0.15">
      <c r="C81" s="48" t="s">
        <v>295</v>
      </c>
      <c r="D81" s="48"/>
      <c r="R81" s="48">
        <v>976</v>
      </c>
      <c r="U81" s="38" t="s">
        <v>271</v>
      </c>
      <c r="V81" s="38" t="s">
        <v>279</v>
      </c>
      <c r="W81" s="38" t="s">
        <v>289</v>
      </c>
      <c r="X81" s="38" t="s">
        <v>288</v>
      </c>
    </row>
    <row r="82" spans="3:24" x14ac:dyDescent="0.15">
      <c r="C82" s="48" t="s">
        <v>55</v>
      </c>
      <c r="D82" s="48"/>
      <c r="R82" s="48">
        <v>763</v>
      </c>
      <c r="U82" s="38" t="s">
        <v>271</v>
      </c>
      <c r="V82" s="38" t="s">
        <v>289</v>
      </c>
      <c r="W82" s="38" t="s">
        <v>288</v>
      </c>
      <c r="X82" s="38" t="s">
        <v>281</v>
      </c>
    </row>
    <row r="83" spans="3:24" x14ac:dyDescent="0.15">
      <c r="C83" s="48" t="s">
        <v>296</v>
      </c>
      <c r="D83" s="48"/>
      <c r="R83" s="48">
        <v>916</v>
      </c>
      <c r="U83" s="38" t="s">
        <v>271</v>
      </c>
      <c r="V83" s="38" t="s">
        <v>279</v>
      </c>
      <c r="W83" s="38" t="s">
        <v>272</v>
      </c>
      <c r="X83" s="38" t="s">
        <v>288</v>
      </c>
    </row>
    <row r="84" spans="3:24" x14ac:dyDescent="0.15">
      <c r="C84" s="48" t="s">
        <v>297</v>
      </c>
      <c r="D84" s="48"/>
      <c r="R84" s="48">
        <v>1068</v>
      </c>
      <c r="U84" s="38" t="s">
        <v>272</v>
      </c>
      <c r="V84" s="38" t="s">
        <v>282</v>
      </c>
      <c r="W84" s="38" t="s">
        <v>288</v>
      </c>
      <c r="X84" s="38" t="s">
        <v>273</v>
      </c>
    </row>
    <row r="85" spans="3:24" x14ac:dyDescent="0.15">
      <c r="C85" s="48" t="s">
        <v>56</v>
      </c>
      <c r="D85" s="48"/>
      <c r="R85" s="48">
        <v>829</v>
      </c>
      <c r="U85" s="38" t="s">
        <v>271</v>
      </c>
      <c r="V85" s="38" t="s">
        <v>273</v>
      </c>
      <c r="W85" s="38" t="s">
        <v>276</v>
      </c>
      <c r="X85" s="38" t="s">
        <v>279</v>
      </c>
    </row>
    <row r="86" spans="3:24" x14ac:dyDescent="0.15">
      <c r="C86" s="48" t="s">
        <v>298</v>
      </c>
      <c r="D86" s="48"/>
      <c r="R86" s="48">
        <v>995</v>
      </c>
      <c r="U86" s="38" t="s">
        <v>271</v>
      </c>
      <c r="V86" s="38" t="s">
        <v>279</v>
      </c>
      <c r="W86" s="38" t="s">
        <v>279</v>
      </c>
      <c r="X86" s="38" t="s">
        <v>278</v>
      </c>
    </row>
    <row r="87" spans="3:24" x14ac:dyDescent="0.15">
      <c r="C87" s="48" t="s">
        <v>299</v>
      </c>
      <c r="D87" s="48"/>
      <c r="R87" s="48">
        <v>1161</v>
      </c>
      <c r="U87" s="38" t="s">
        <v>272</v>
      </c>
      <c r="V87" s="38" t="s">
        <v>272</v>
      </c>
      <c r="W87" s="38" t="s">
        <v>288</v>
      </c>
      <c r="X87" s="38" t="s">
        <v>272</v>
      </c>
    </row>
    <row r="88" spans="3:24" x14ac:dyDescent="0.15">
      <c r="C88" s="48" t="s">
        <v>57</v>
      </c>
      <c r="D88" s="48"/>
      <c r="R88" s="48">
        <v>895</v>
      </c>
      <c r="U88" s="38" t="s">
        <v>271</v>
      </c>
      <c r="V88" s="38" t="s">
        <v>273</v>
      </c>
      <c r="W88" s="38" t="s">
        <v>279</v>
      </c>
      <c r="X88" s="38" t="s">
        <v>278</v>
      </c>
    </row>
    <row r="89" spans="3:24" x14ac:dyDescent="0.15">
      <c r="C89" s="48" t="s">
        <v>300</v>
      </c>
      <c r="D89" s="48"/>
      <c r="R89" s="48">
        <v>1074</v>
      </c>
      <c r="U89" s="38" t="s">
        <v>272</v>
      </c>
      <c r="V89" s="38" t="s">
        <v>282</v>
      </c>
      <c r="W89" s="38" t="s">
        <v>289</v>
      </c>
      <c r="X89" s="38" t="s">
        <v>274</v>
      </c>
    </row>
    <row r="90" spans="3:24" x14ac:dyDescent="0.15">
      <c r="C90" s="48" t="s">
        <v>301</v>
      </c>
      <c r="D90" s="48"/>
      <c r="R90" s="48">
        <v>1253</v>
      </c>
      <c r="U90" s="38" t="s">
        <v>272</v>
      </c>
      <c r="V90" s="38" t="s">
        <v>276</v>
      </c>
      <c r="W90" s="38" t="s">
        <v>278</v>
      </c>
      <c r="X90" s="38" t="s">
        <v>281</v>
      </c>
    </row>
    <row r="91" spans="3:24" x14ac:dyDescent="0.15">
      <c r="C91" s="48" t="s">
        <v>58</v>
      </c>
      <c r="D91" s="48"/>
      <c r="R91" s="48">
        <v>961</v>
      </c>
      <c r="U91" s="38" t="s">
        <v>271</v>
      </c>
      <c r="V91" s="38" t="s">
        <v>279</v>
      </c>
      <c r="W91" s="38" t="s">
        <v>288</v>
      </c>
      <c r="X91" s="38" t="s">
        <v>272</v>
      </c>
    </row>
    <row r="92" spans="3:24" x14ac:dyDescent="0.15">
      <c r="C92" s="48" t="s">
        <v>302</v>
      </c>
      <c r="D92" s="48"/>
      <c r="R92" s="48">
        <v>1153</v>
      </c>
      <c r="U92" s="38" t="s">
        <v>272</v>
      </c>
      <c r="V92" s="38" t="s">
        <v>272</v>
      </c>
      <c r="W92" s="38" t="s">
        <v>278</v>
      </c>
      <c r="X92" s="38" t="s">
        <v>281</v>
      </c>
    </row>
    <row r="93" spans="3:24" x14ac:dyDescent="0.15">
      <c r="C93" s="48" t="s">
        <v>303</v>
      </c>
      <c r="D93" s="48"/>
      <c r="R93" s="48">
        <v>1345</v>
      </c>
      <c r="U93" s="38" t="s">
        <v>272</v>
      </c>
      <c r="V93" s="38" t="s">
        <v>281</v>
      </c>
      <c r="W93" s="38" t="s">
        <v>274</v>
      </c>
      <c r="X93" s="38" t="s">
        <v>278</v>
      </c>
    </row>
    <row r="94" spans="3:24" x14ac:dyDescent="0.15">
      <c r="C94" s="48" t="s">
        <v>59</v>
      </c>
      <c r="D94" s="48"/>
      <c r="R94" s="48">
        <v>1027</v>
      </c>
      <c r="U94" s="38" t="s">
        <v>272</v>
      </c>
      <c r="V94" s="38" t="s">
        <v>282</v>
      </c>
      <c r="W94" s="38" t="s">
        <v>276</v>
      </c>
      <c r="X94" s="38" t="s">
        <v>289</v>
      </c>
    </row>
    <row r="95" spans="3:24" x14ac:dyDescent="0.15">
      <c r="C95" s="48" t="s">
        <v>304</v>
      </c>
      <c r="D95" s="48"/>
      <c r="R95" s="48">
        <v>1232</v>
      </c>
      <c r="U95" s="38" t="s">
        <v>272</v>
      </c>
      <c r="V95" s="38" t="s">
        <v>276</v>
      </c>
      <c r="W95" s="38" t="s">
        <v>281</v>
      </c>
      <c r="X95" s="38" t="s">
        <v>276</v>
      </c>
    </row>
    <row r="96" spans="3:24" x14ac:dyDescent="0.15">
      <c r="C96" s="48" t="s">
        <v>305</v>
      </c>
      <c r="D96" s="48"/>
      <c r="R96" s="48">
        <v>1438</v>
      </c>
      <c r="U96" s="38" t="s">
        <v>272</v>
      </c>
      <c r="V96" s="38" t="s">
        <v>274</v>
      </c>
      <c r="W96" s="38" t="s">
        <v>281</v>
      </c>
      <c r="X96" s="38" t="s">
        <v>273</v>
      </c>
    </row>
    <row r="97" spans="3:24" x14ac:dyDescent="0.15">
      <c r="C97" s="48" t="s">
        <v>60</v>
      </c>
      <c r="D97" s="48"/>
      <c r="R97" s="48">
        <v>1093</v>
      </c>
      <c r="U97" s="38" t="s">
        <v>272</v>
      </c>
      <c r="V97" s="38" t="s">
        <v>282</v>
      </c>
      <c r="W97" s="38" t="s">
        <v>279</v>
      </c>
      <c r="X97" s="38" t="s">
        <v>281</v>
      </c>
    </row>
    <row r="98" spans="3:24" x14ac:dyDescent="0.15">
      <c r="C98" s="48" t="s">
        <v>306</v>
      </c>
      <c r="D98" s="48"/>
      <c r="R98" s="48">
        <v>1312</v>
      </c>
      <c r="U98" s="38" t="s">
        <v>272</v>
      </c>
      <c r="V98" s="38" t="s">
        <v>281</v>
      </c>
      <c r="W98" s="38" t="s">
        <v>272</v>
      </c>
      <c r="X98" s="38" t="s">
        <v>276</v>
      </c>
    </row>
    <row r="99" spans="3:24" x14ac:dyDescent="0.15">
      <c r="C99" s="48" t="s">
        <v>307</v>
      </c>
      <c r="D99" s="48"/>
      <c r="R99" s="48">
        <v>1530</v>
      </c>
      <c r="U99" s="38" t="s">
        <v>272</v>
      </c>
      <c r="V99" s="38" t="s">
        <v>278</v>
      </c>
      <c r="W99" s="38" t="s">
        <v>281</v>
      </c>
      <c r="X99" s="38" t="s">
        <v>282</v>
      </c>
    </row>
    <row r="100" spans="3:24" x14ac:dyDescent="0.15">
      <c r="C100" s="48" t="s">
        <v>61</v>
      </c>
      <c r="D100" s="48"/>
      <c r="R100" s="48">
        <v>1159</v>
      </c>
      <c r="U100" s="38" t="s">
        <v>272</v>
      </c>
      <c r="V100" s="38" t="s">
        <v>272</v>
      </c>
      <c r="W100" s="38" t="s">
        <v>278</v>
      </c>
      <c r="X100" s="38" t="s">
        <v>279</v>
      </c>
    </row>
    <row r="101" spans="3:24" x14ac:dyDescent="0.15">
      <c r="C101" s="48" t="s">
        <v>308</v>
      </c>
      <c r="D101" s="48"/>
      <c r="R101" s="48">
        <v>1391</v>
      </c>
      <c r="U101" s="38" t="s">
        <v>272</v>
      </c>
      <c r="V101" s="38" t="s">
        <v>281</v>
      </c>
      <c r="W101" s="38" t="s">
        <v>279</v>
      </c>
      <c r="X101" s="38" t="s">
        <v>272</v>
      </c>
    </row>
    <row r="102" spans="3:24" x14ac:dyDescent="0.15">
      <c r="C102" s="48" t="s">
        <v>309</v>
      </c>
      <c r="D102" s="48"/>
      <c r="R102" s="48">
        <v>1623</v>
      </c>
      <c r="U102" s="38" t="s">
        <v>272</v>
      </c>
      <c r="V102" s="38" t="s">
        <v>288</v>
      </c>
      <c r="W102" s="38" t="s">
        <v>276</v>
      </c>
      <c r="X102" s="38" t="s">
        <v>281</v>
      </c>
    </row>
    <row r="103" spans="3:24" x14ac:dyDescent="0.15">
      <c r="C103" s="48" t="s">
        <v>62</v>
      </c>
      <c r="D103" s="48"/>
      <c r="R103" s="48">
        <v>1225</v>
      </c>
      <c r="U103" s="38" t="s">
        <v>272</v>
      </c>
      <c r="V103" s="38" t="s">
        <v>276</v>
      </c>
      <c r="W103" s="38" t="s">
        <v>276</v>
      </c>
      <c r="X103" s="38" t="s">
        <v>278</v>
      </c>
    </row>
    <row r="104" spans="3:24" x14ac:dyDescent="0.15">
      <c r="C104" s="48" t="s">
        <v>310</v>
      </c>
      <c r="D104" s="48"/>
      <c r="R104" s="48">
        <v>1470</v>
      </c>
      <c r="U104" s="38" t="s">
        <v>272</v>
      </c>
      <c r="V104" s="38" t="s">
        <v>274</v>
      </c>
      <c r="W104" s="38" t="s">
        <v>289</v>
      </c>
      <c r="X104" s="38" t="s">
        <v>282</v>
      </c>
    </row>
    <row r="105" spans="3:24" x14ac:dyDescent="0.15">
      <c r="C105" s="48" t="s">
        <v>311</v>
      </c>
      <c r="D105" s="48"/>
      <c r="R105" s="48">
        <v>1715</v>
      </c>
      <c r="U105" s="38" t="s">
        <v>272</v>
      </c>
      <c r="V105" s="38" t="s">
        <v>289</v>
      </c>
      <c r="W105" s="38" t="s">
        <v>272</v>
      </c>
      <c r="X105" s="38" t="s">
        <v>278</v>
      </c>
    </row>
    <row r="106" spans="3:24" x14ac:dyDescent="0.15">
      <c r="C106" s="48" t="s">
        <v>63</v>
      </c>
      <c r="D106" s="48"/>
      <c r="R106" s="48">
        <v>1291</v>
      </c>
      <c r="U106" s="38" t="s">
        <v>272</v>
      </c>
      <c r="V106" s="38" t="s">
        <v>276</v>
      </c>
      <c r="W106" s="38" t="s">
        <v>279</v>
      </c>
      <c r="X106" s="38" t="s">
        <v>272</v>
      </c>
    </row>
    <row r="107" spans="3:24" x14ac:dyDescent="0.15">
      <c r="C107" s="48" t="s">
        <v>312</v>
      </c>
      <c r="D107" s="48"/>
      <c r="R107" s="48">
        <v>1549</v>
      </c>
      <c r="U107" s="38" t="s">
        <v>272</v>
      </c>
      <c r="V107" s="38" t="s">
        <v>278</v>
      </c>
      <c r="W107" s="38" t="s">
        <v>274</v>
      </c>
      <c r="X107" s="38" t="s">
        <v>279</v>
      </c>
    </row>
    <row r="108" spans="3:24" x14ac:dyDescent="0.15">
      <c r="C108" s="48" t="s">
        <v>313</v>
      </c>
      <c r="D108" s="48"/>
      <c r="R108" s="48">
        <v>1807</v>
      </c>
      <c r="U108" s="38" t="s">
        <v>272</v>
      </c>
      <c r="V108" s="38" t="s">
        <v>273</v>
      </c>
      <c r="W108" s="38" t="s">
        <v>282</v>
      </c>
      <c r="X108" s="38" t="s">
        <v>289</v>
      </c>
    </row>
    <row r="109" spans="3:24" x14ac:dyDescent="0.15">
      <c r="C109" s="48" t="s">
        <v>64</v>
      </c>
      <c r="D109" s="48"/>
      <c r="R109" s="48">
        <v>1357</v>
      </c>
      <c r="U109" s="38" t="s">
        <v>272</v>
      </c>
      <c r="V109" s="38" t="s">
        <v>281</v>
      </c>
      <c r="W109" s="38" t="s">
        <v>278</v>
      </c>
      <c r="X109" s="38" t="s">
        <v>289</v>
      </c>
    </row>
    <row r="110" spans="3:24" x14ac:dyDescent="0.15">
      <c r="C110" s="48" t="s">
        <v>314</v>
      </c>
      <c r="D110" s="48"/>
      <c r="R110" s="48">
        <v>1628</v>
      </c>
      <c r="U110" s="38" t="s">
        <v>272</v>
      </c>
      <c r="V110" s="38" t="s">
        <v>288</v>
      </c>
      <c r="W110" s="38" t="s">
        <v>276</v>
      </c>
      <c r="X110" s="38" t="s">
        <v>273</v>
      </c>
    </row>
    <row r="111" spans="3:24" x14ac:dyDescent="0.15">
      <c r="C111" s="48" t="s">
        <v>315</v>
      </c>
      <c r="D111" s="48"/>
      <c r="R111" s="48">
        <v>1900</v>
      </c>
      <c r="U111" s="38" t="s">
        <v>272</v>
      </c>
      <c r="V111" s="38" t="s">
        <v>279</v>
      </c>
      <c r="W111" s="38" t="s">
        <v>282</v>
      </c>
      <c r="X111" s="38" t="s">
        <v>282</v>
      </c>
    </row>
    <row r="112" spans="3:24" x14ac:dyDescent="0.15">
      <c r="C112" s="48" t="s">
        <v>65</v>
      </c>
      <c r="D112" s="48"/>
      <c r="R112" s="48">
        <v>1423</v>
      </c>
      <c r="U112" s="38" t="s">
        <v>272</v>
      </c>
      <c r="V112" s="38" t="s">
        <v>274</v>
      </c>
      <c r="W112" s="38" t="s">
        <v>276</v>
      </c>
      <c r="X112" s="38" t="s">
        <v>281</v>
      </c>
    </row>
    <row r="113" spans="3:24" x14ac:dyDescent="0.15">
      <c r="C113" s="48" t="s">
        <v>316</v>
      </c>
      <c r="D113" s="48"/>
      <c r="R113" s="48">
        <v>1708</v>
      </c>
      <c r="U113" s="38" t="s">
        <v>272</v>
      </c>
      <c r="V113" s="38" t="s">
        <v>289</v>
      </c>
      <c r="W113" s="38" t="s">
        <v>282</v>
      </c>
      <c r="X113" s="38" t="s">
        <v>273</v>
      </c>
    </row>
    <row r="114" spans="3:24" x14ac:dyDescent="0.15">
      <c r="C114" s="48" t="s">
        <v>317</v>
      </c>
      <c r="D114" s="48"/>
      <c r="R114" s="48">
        <v>1992</v>
      </c>
      <c r="U114" s="38" t="s">
        <v>272</v>
      </c>
      <c r="V114" s="38" t="s">
        <v>279</v>
      </c>
      <c r="W114" s="38" t="s">
        <v>279</v>
      </c>
      <c r="X114" s="38" t="s">
        <v>276</v>
      </c>
    </row>
    <row r="115" spans="3:24" x14ac:dyDescent="0.15">
      <c r="C115" s="48" t="s">
        <v>66</v>
      </c>
      <c r="D115" s="48"/>
      <c r="R115" s="48">
        <v>1489</v>
      </c>
      <c r="U115" s="38" t="s">
        <v>272</v>
      </c>
      <c r="V115" s="38" t="s">
        <v>274</v>
      </c>
      <c r="W115" s="38" t="s">
        <v>273</v>
      </c>
      <c r="X115" s="38" t="s">
        <v>279</v>
      </c>
    </row>
    <row r="116" spans="3:24" x14ac:dyDescent="0.15">
      <c r="C116" s="48" t="s">
        <v>318</v>
      </c>
      <c r="D116" s="48"/>
      <c r="R116" s="48">
        <v>1787</v>
      </c>
      <c r="U116" s="38" t="s">
        <v>272</v>
      </c>
      <c r="V116" s="38" t="s">
        <v>289</v>
      </c>
      <c r="W116" s="38" t="s">
        <v>273</v>
      </c>
      <c r="X116" s="38" t="s">
        <v>289</v>
      </c>
    </row>
    <row r="117" spans="3:24" x14ac:dyDescent="0.15">
      <c r="C117" s="48" t="s">
        <v>319</v>
      </c>
      <c r="D117" s="48"/>
      <c r="R117" s="48">
        <v>2085</v>
      </c>
      <c r="U117" s="38" t="s">
        <v>276</v>
      </c>
      <c r="V117" s="38" t="s">
        <v>282</v>
      </c>
      <c r="W117" s="38" t="s">
        <v>273</v>
      </c>
      <c r="X117" s="38" t="s">
        <v>278</v>
      </c>
    </row>
    <row r="118" spans="3:24" x14ac:dyDescent="0.15">
      <c r="C118" s="48" t="s">
        <v>67</v>
      </c>
      <c r="D118" s="48"/>
      <c r="R118" s="48">
        <v>1555</v>
      </c>
      <c r="U118" s="38" t="s">
        <v>272</v>
      </c>
      <c r="V118" s="38" t="s">
        <v>278</v>
      </c>
      <c r="W118" s="38" t="s">
        <v>278</v>
      </c>
      <c r="X118" s="38" t="s">
        <v>278</v>
      </c>
    </row>
    <row r="119" spans="3:24" x14ac:dyDescent="0.15">
      <c r="C119" s="48" t="s">
        <v>320</v>
      </c>
      <c r="D119" s="48"/>
      <c r="R119" s="48">
        <v>1866</v>
      </c>
      <c r="U119" s="38" t="s">
        <v>272</v>
      </c>
      <c r="V119" s="38" t="s">
        <v>273</v>
      </c>
      <c r="W119" s="38" t="s">
        <v>288</v>
      </c>
      <c r="X119" s="38" t="s">
        <v>288</v>
      </c>
    </row>
    <row r="120" spans="3:24" x14ac:dyDescent="0.15">
      <c r="C120" s="48" t="s">
        <v>321</v>
      </c>
      <c r="D120" s="48"/>
      <c r="R120" s="48">
        <v>2177</v>
      </c>
      <c r="U120" s="38" t="s">
        <v>276</v>
      </c>
      <c r="V120" s="38" t="s">
        <v>272</v>
      </c>
      <c r="W120" s="38" t="s">
        <v>289</v>
      </c>
      <c r="X120" s="38" t="s">
        <v>289</v>
      </c>
    </row>
    <row r="121" spans="3:24" x14ac:dyDescent="0.15">
      <c r="C121" s="48" t="s">
        <v>68</v>
      </c>
      <c r="D121" s="48"/>
      <c r="R121" s="48">
        <v>1621</v>
      </c>
      <c r="U121" s="38" t="s">
        <v>272</v>
      </c>
      <c r="V121" s="38" t="s">
        <v>288</v>
      </c>
      <c r="W121" s="38" t="s">
        <v>276</v>
      </c>
      <c r="X121" s="38" t="s">
        <v>272</v>
      </c>
    </row>
    <row r="122" spans="3:24" x14ac:dyDescent="0.15">
      <c r="C122" s="48" t="s">
        <v>322</v>
      </c>
      <c r="D122" s="48"/>
      <c r="R122" s="48">
        <v>1945</v>
      </c>
      <c r="U122" s="38" t="s">
        <v>272</v>
      </c>
      <c r="V122" s="38" t="s">
        <v>279</v>
      </c>
      <c r="W122" s="38" t="s">
        <v>274</v>
      </c>
      <c r="X122" s="38" t="s">
        <v>278</v>
      </c>
    </row>
    <row r="123" spans="3:24" x14ac:dyDescent="0.15">
      <c r="C123" s="48" t="s">
        <v>323</v>
      </c>
      <c r="D123" s="48"/>
      <c r="R123" s="48">
        <v>2269</v>
      </c>
      <c r="U123" s="38" t="s">
        <v>276</v>
      </c>
      <c r="V123" s="38" t="s">
        <v>276</v>
      </c>
      <c r="W123" s="38" t="s">
        <v>288</v>
      </c>
      <c r="X123" s="38" t="s">
        <v>279</v>
      </c>
    </row>
    <row r="124" spans="3:24" x14ac:dyDescent="0.15">
      <c r="C124" s="48" t="s">
        <v>324</v>
      </c>
      <c r="D124" s="48"/>
      <c r="R124" s="48">
        <v>239</v>
      </c>
      <c r="U124" s="38" t="s">
        <v>271</v>
      </c>
      <c r="V124" s="38" t="s">
        <v>276</v>
      </c>
      <c r="W124" s="38" t="s">
        <v>281</v>
      </c>
      <c r="X124" s="38" t="s">
        <v>279</v>
      </c>
    </row>
    <row r="125" spans="3:24" x14ac:dyDescent="0.15">
      <c r="C125" s="48" t="s">
        <v>733</v>
      </c>
      <c r="D125" s="48"/>
      <c r="R125" s="48">
        <v>287</v>
      </c>
      <c r="U125" s="38" t="s">
        <v>271</v>
      </c>
      <c r="V125" s="38" t="s">
        <v>276</v>
      </c>
      <c r="W125" s="38" t="s">
        <v>273</v>
      </c>
      <c r="X125" s="38" t="s">
        <v>289</v>
      </c>
    </row>
    <row r="126" spans="3:24" x14ac:dyDescent="0.15">
      <c r="C126" s="48" t="s">
        <v>734</v>
      </c>
      <c r="D126" s="48"/>
      <c r="R126" s="48">
        <v>335</v>
      </c>
      <c r="U126" s="38" t="s">
        <v>271</v>
      </c>
      <c r="V126" s="38" t="s">
        <v>281</v>
      </c>
      <c r="W126" s="38" t="s">
        <v>281</v>
      </c>
      <c r="X126" s="38" t="s">
        <v>278</v>
      </c>
    </row>
    <row r="127" spans="3:24" x14ac:dyDescent="0.15">
      <c r="C127" s="48" t="s">
        <v>325</v>
      </c>
      <c r="D127" s="48"/>
      <c r="R127" s="48">
        <v>378</v>
      </c>
      <c r="U127" s="38" t="s">
        <v>271</v>
      </c>
      <c r="V127" s="38" t="s">
        <v>281</v>
      </c>
      <c r="W127" s="38" t="s">
        <v>289</v>
      </c>
      <c r="X127" s="38" t="s">
        <v>273</v>
      </c>
    </row>
    <row r="128" spans="3:24" x14ac:dyDescent="0.15">
      <c r="C128" s="48" t="s">
        <v>735</v>
      </c>
      <c r="D128" s="48"/>
      <c r="R128" s="48">
        <v>454</v>
      </c>
      <c r="U128" s="38" t="s">
        <v>271</v>
      </c>
      <c r="V128" s="38" t="s">
        <v>274</v>
      </c>
      <c r="W128" s="38" t="s">
        <v>278</v>
      </c>
      <c r="X128" s="38" t="s">
        <v>274</v>
      </c>
    </row>
    <row r="129" spans="3:24" x14ac:dyDescent="0.15">
      <c r="C129" s="48" t="s">
        <v>736</v>
      </c>
      <c r="D129" s="48"/>
      <c r="R129" s="48">
        <v>529</v>
      </c>
      <c r="U129" s="38" t="s">
        <v>271</v>
      </c>
      <c r="V129" s="38" t="s">
        <v>278</v>
      </c>
      <c r="W129" s="38" t="s">
        <v>276</v>
      </c>
      <c r="X129" s="38" t="s">
        <v>279</v>
      </c>
    </row>
    <row r="130" spans="3:24" x14ac:dyDescent="0.15">
      <c r="C130" s="48" t="s">
        <v>326</v>
      </c>
      <c r="D130" s="48"/>
      <c r="R130" s="48">
        <v>545</v>
      </c>
      <c r="U130" s="38" t="s">
        <v>271</v>
      </c>
      <c r="V130" s="38" t="s">
        <v>278</v>
      </c>
      <c r="W130" s="38" t="s">
        <v>274</v>
      </c>
      <c r="X130" s="38" t="s">
        <v>278</v>
      </c>
    </row>
    <row r="131" spans="3:24" x14ac:dyDescent="0.15">
      <c r="C131" s="48" t="s">
        <v>737</v>
      </c>
      <c r="D131" s="48"/>
      <c r="R131" s="48">
        <v>654</v>
      </c>
      <c r="U131" s="38" t="s">
        <v>271</v>
      </c>
      <c r="V131" s="38" t="s">
        <v>288</v>
      </c>
      <c r="W131" s="38" t="s">
        <v>278</v>
      </c>
      <c r="X131" s="38" t="s">
        <v>274</v>
      </c>
    </row>
    <row r="132" spans="3:24" x14ac:dyDescent="0.15">
      <c r="C132" s="48" t="s">
        <v>738</v>
      </c>
      <c r="D132" s="48"/>
      <c r="R132" s="48">
        <v>763</v>
      </c>
      <c r="U132" s="38" t="s">
        <v>271</v>
      </c>
      <c r="V132" s="38" t="s">
        <v>289</v>
      </c>
      <c r="W132" s="38" t="s">
        <v>288</v>
      </c>
      <c r="X132" s="38" t="s">
        <v>281</v>
      </c>
    </row>
    <row r="133" spans="3:24" x14ac:dyDescent="0.15">
      <c r="C133" s="48" t="s">
        <v>327</v>
      </c>
      <c r="D133" s="48"/>
      <c r="R133" s="48">
        <v>626</v>
      </c>
      <c r="U133" s="38" t="s">
        <v>271</v>
      </c>
      <c r="V133" s="38" t="s">
        <v>288</v>
      </c>
      <c r="W133" s="38" t="s">
        <v>276</v>
      </c>
      <c r="X133" s="38" t="s">
        <v>288</v>
      </c>
    </row>
    <row r="134" spans="3:24" x14ac:dyDescent="0.15">
      <c r="C134" s="48" t="s">
        <v>739</v>
      </c>
      <c r="D134" s="48"/>
      <c r="R134" s="48">
        <v>751</v>
      </c>
      <c r="U134" s="38" t="s">
        <v>271</v>
      </c>
      <c r="V134" s="38" t="s">
        <v>289</v>
      </c>
      <c r="W134" s="38" t="s">
        <v>278</v>
      </c>
      <c r="X134" s="38" t="s">
        <v>272</v>
      </c>
    </row>
    <row r="135" spans="3:24" x14ac:dyDescent="0.15">
      <c r="C135" s="48" t="s">
        <v>740</v>
      </c>
      <c r="D135" s="48"/>
      <c r="R135" s="48">
        <v>876</v>
      </c>
      <c r="U135" s="38" t="s">
        <v>271</v>
      </c>
      <c r="V135" s="38" t="s">
        <v>273</v>
      </c>
      <c r="W135" s="38" t="s">
        <v>289</v>
      </c>
      <c r="X135" s="38" t="s">
        <v>288</v>
      </c>
    </row>
    <row r="136" spans="3:24" x14ac:dyDescent="0.15">
      <c r="C136" s="48" t="s">
        <v>328</v>
      </c>
      <c r="D136" s="48"/>
      <c r="R136" s="48">
        <v>708</v>
      </c>
      <c r="U136" s="38" t="s">
        <v>271</v>
      </c>
      <c r="V136" s="38" t="s">
        <v>289</v>
      </c>
      <c r="W136" s="38" t="s">
        <v>282</v>
      </c>
      <c r="X136" s="38" t="s">
        <v>273</v>
      </c>
    </row>
    <row r="137" spans="3:24" x14ac:dyDescent="0.15">
      <c r="C137" s="48" t="s">
        <v>741</v>
      </c>
      <c r="D137" s="48"/>
      <c r="R137" s="48">
        <v>850</v>
      </c>
      <c r="U137" s="38" t="s">
        <v>271</v>
      </c>
      <c r="V137" s="38" t="s">
        <v>273</v>
      </c>
      <c r="W137" s="38" t="s">
        <v>278</v>
      </c>
      <c r="X137" s="38" t="s">
        <v>282</v>
      </c>
    </row>
    <row r="138" spans="3:24" x14ac:dyDescent="0.15">
      <c r="C138" s="48" t="s">
        <v>742</v>
      </c>
      <c r="D138" s="48"/>
      <c r="R138" s="48">
        <v>991</v>
      </c>
      <c r="U138" s="38" t="s">
        <v>271</v>
      </c>
      <c r="V138" s="38" t="s">
        <v>279</v>
      </c>
      <c r="W138" s="38" t="s">
        <v>279</v>
      </c>
      <c r="X138" s="38" t="s">
        <v>272</v>
      </c>
    </row>
    <row r="139" spans="3:24" x14ac:dyDescent="0.15">
      <c r="C139" s="48" t="s">
        <v>69</v>
      </c>
      <c r="D139" s="48"/>
      <c r="R139" s="48">
        <v>239</v>
      </c>
      <c r="U139" s="38" t="s">
        <v>271</v>
      </c>
      <c r="V139" s="38" t="s">
        <v>276</v>
      </c>
      <c r="W139" s="38" t="s">
        <v>281</v>
      </c>
      <c r="X139" s="38" t="s">
        <v>279</v>
      </c>
    </row>
    <row r="140" spans="3:24" x14ac:dyDescent="0.15">
      <c r="C140" s="48" t="s">
        <v>329</v>
      </c>
      <c r="D140" s="48"/>
      <c r="R140" s="48">
        <v>287</v>
      </c>
      <c r="U140" s="38" t="s">
        <v>271</v>
      </c>
      <c r="V140" s="38" t="s">
        <v>276</v>
      </c>
      <c r="W140" s="38" t="s">
        <v>273</v>
      </c>
      <c r="X140" s="38" t="s">
        <v>289</v>
      </c>
    </row>
    <row r="141" spans="3:24" x14ac:dyDescent="0.15">
      <c r="C141" s="48" t="s">
        <v>330</v>
      </c>
      <c r="D141" s="48"/>
      <c r="R141" s="48">
        <v>335</v>
      </c>
      <c r="U141" s="38" t="s">
        <v>271</v>
      </c>
      <c r="V141" s="38" t="s">
        <v>281</v>
      </c>
      <c r="W141" s="38" t="s">
        <v>281</v>
      </c>
      <c r="X141" s="38" t="s">
        <v>278</v>
      </c>
    </row>
    <row r="142" spans="3:24" x14ac:dyDescent="0.15">
      <c r="C142" s="48" t="s">
        <v>70</v>
      </c>
      <c r="D142" s="48"/>
      <c r="R142" s="48">
        <v>378</v>
      </c>
      <c r="U142" s="38" t="s">
        <v>271</v>
      </c>
      <c r="V142" s="38" t="s">
        <v>281</v>
      </c>
      <c r="W142" s="38" t="s">
        <v>289</v>
      </c>
      <c r="X142" s="38" t="s">
        <v>273</v>
      </c>
    </row>
    <row r="143" spans="3:24" x14ac:dyDescent="0.15">
      <c r="C143" s="48" t="s">
        <v>331</v>
      </c>
      <c r="D143" s="48"/>
      <c r="R143" s="48">
        <v>454</v>
      </c>
      <c r="U143" s="38" t="s">
        <v>271</v>
      </c>
      <c r="V143" s="38" t="s">
        <v>274</v>
      </c>
      <c r="W143" s="38" t="s">
        <v>278</v>
      </c>
      <c r="X143" s="38" t="s">
        <v>274</v>
      </c>
    </row>
    <row r="144" spans="3:24" x14ac:dyDescent="0.15">
      <c r="C144" s="48" t="s">
        <v>332</v>
      </c>
      <c r="D144" s="48"/>
      <c r="R144" s="48">
        <v>529</v>
      </c>
      <c r="U144" s="38" t="s">
        <v>271</v>
      </c>
      <c r="V144" s="38" t="s">
        <v>278</v>
      </c>
      <c r="W144" s="38" t="s">
        <v>276</v>
      </c>
      <c r="X144" s="38" t="s">
        <v>279</v>
      </c>
    </row>
    <row r="145" spans="3:24" x14ac:dyDescent="0.15">
      <c r="C145" s="48" t="s">
        <v>71</v>
      </c>
      <c r="D145" s="48"/>
      <c r="R145" s="48">
        <v>545</v>
      </c>
      <c r="U145" s="38" t="s">
        <v>271</v>
      </c>
      <c r="V145" s="38" t="s">
        <v>278</v>
      </c>
      <c r="W145" s="38" t="s">
        <v>274</v>
      </c>
      <c r="X145" s="38" t="s">
        <v>278</v>
      </c>
    </row>
    <row r="146" spans="3:24" x14ac:dyDescent="0.15">
      <c r="C146" s="48" t="s">
        <v>333</v>
      </c>
      <c r="D146" s="48"/>
      <c r="R146" s="48">
        <v>654</v>
      </c>
      <c r="U146" s="38" t="s">
        <v>271</v>
      </c>
      <c r="V146" s="38" t="s">
        <v>288</v>
      </c>
      <c r="W146" s="38" t="s">
        <v>278</v>
      </c>
      <c r="X146" s="38" t="s">
        <v>274</v>
      </c>
    </row>
    <row r="147" spans="3:24" x14ac:dyDescent="0.15">
      <c r="C147" s="48" t="s">
        <v>334</v>
      </c>
      <c r="D147" s="48"/>
      <c r="R147" s="48">
        <v>763</v>
      </c>
      <c r="U147" s="38" t="s">
        <v>271</v>
      </c>
      <c r="V147" s="38" t="s">
        <v>289</v>
      </c>
      <c r="W147" s="38" t="s">
        <v>288</v>
      </c>
      <c r="X147" s="38" t="s">
        <v>281</v>
      </c>
    </row>
    <row r="148" spans="3:24" x14ac:dyDescent="0.15">
      <c r="C148" s="48" t="s">
        <v>72</v>
      </c>
      <c r="D148" s="48"/>
      <c r="R148" s="48">
        <v>626</v>
      </c>
      <c r="U148" s="38" t="s">
        <v>271</v>
      </c>
      <c r="V148" s="38" t="s">
        <v>288</v>
      </c>
      <c r="W148" s="38" t="s">
        <v>276</v>
      </c>
      <c r="X148" s="38" t="s">
        <v>288</v>
      </c>
    </row>
    <row r="149" spans="3:24" x14ac:dyDescent="0.15">
      <c r="C149" s="48" t="s">
        <v>335</v>
      </c>
      <c r="D149" s="48"/>
      <c r="R149" s="48">
        <v>751</v>
      </c>
      <c r="U149" s="38" t="s">
        <v>271</v>
      </c>
      <c r="V149" s="38" t="s">
        <v>289</v>
      </c>
      <c r="W149" s="38" t="s">
        <v>278</v>
      </c>
      <c r="X149" s="38" t="s">
        <v>272</v>
      </c>
    </row>
    <row r="150" spans="3:24" x14ac:dyDescent="0.15">
      <c r="C150" s="48" t="s">
        <v>336</v>
      </c>
      <c r="D150" s="48"/>
      <c r="R150" s="48">
        <v>876</v>
      </c>
      <c r="U150" s="38" t="s">
        <v>271</v>
      </c>
      <c r="V150" s="38" t="s">
        <v>273</v>
      </c>
      <c r="W150" s="38" t="s">
        <v>289</v>
      </c>
      <c r="X150" s="38" t="s">
        <v>288</v>
      </c>
    </row>
    <row r="151" spans="3:24" x14ac:dyDescent="0.15">
      <c r="C151" s="48" t="s">
        <v>73</v>
      </c>
      <c r="D151" s="48"/>
      <c r="R151" s="48">
        <v>708</v>
      </c>
      <c r="U151" s="38" t="s">
        <v>271</v>
      </c>
      <c r="V151" s="38" t="s">
        <v>289</v>
      </c>
      <c r="W151" s="38" t="s">
        <v>282</v>
      </c>
      <c r="X151" s="38" t="s">
        <v>273</v>
      </c>
    </row>
    <row r="152" spans="3:24" x14ac:dyDescent="0.15">
      <c r="C152" s="48" t="s">
        <v>337</v>
      </c>
      <c r="D152" s="48"/>
      <c r="R152" s="48">
        <v>850</v>
      </c>
      <c r="U152" s="38" t="s">
        <v>271</v>
      </c>
      <c r="V152" s="38" t="s">
        <v>273</v>
      </c>
      <c r="W152" s="38" t="s">
        <v>278</v>
      </c>
      <c r="X152" s="38" t="s">
        <v>282</v>
      </c>
    </row>
    <row r="153" spans="3:24" x14ac:dyDescent="0.15">
      <c r="C153" s="48" t="s">
        <v>338</v>
      </c>
      <c r="D153" s="48"/>
      <c r="R153" s="48">
        <v>991</v>
      </c>
      <c r="U153" s="38" t="s">
        <v>271</v>
      </c>
      <c r="V153" s="38" t="s">
        <v>279</v>
      </c>
      <c r="W153" s="38" t="s">
        <v>279</v>
      </c>
      <c r="X153" s="38" t="s">
        <v>272</v>
      </c>
    </row>
    <row r="154" spans="3:24" x14ac:dyDescent="0.15">
      <c r="C154" s="48" t="s">
        <v>74</v>
      </c>
      <c r="D154" s="48"/>
      <c r="R154" s="48">
        <v>790</v>
      </c>
      <c r="U154" s="38" t="s">
        <v>271</v>
      </c>
      <c r="V154" s="38" t="s">
        <v>289</v>
      </c>
      <c r="W154" s="38" t="s">
        <v>279</v>
      </c>
      <c r="X154" s="38" t="s">
        <v>282</v>
      </c>
    </row>
    <row r="155" spans="3:24" x14ac:dyDescent="0.15">
      <c r="C155" s="48" t="s">
        <v>339</v>
      </c>
      <c r="D155" s="48"/>
      <c r="R155" s="48">
        <v>948</v>
      </c>
      <c r="U155" s="38" t="s">
        <v>271</v>
      </c>
      <c r="V155" s="38" t="s">
        <v>279</v>
      </c>
      <c r="W155" s="38" t="s">
        <v>274</v>
      </c>
      <c r="X155" s="38" t="s">
        <v>273</v>
      </c>
    </row>
    <row r="156" spans="3:24" x14ac:dyDescent="0.15">
      <c r="C156" s="48" t="s">
        <v>340</v>
      </c>
      <c r="D156" s="48"/>
      <c r="R156" s="48">
        <v>1106</v>
      </c>
      <c r="U156" s="38" t="s">
        <v>272</v>
      </c>
      <c r="V156" s="38" t="s">
        <v>272</v>
      </c>
      <c r="W156" s="38" t="s">
        <v>282</v>
      </c>
      <c r="X156" s="38" t="s">
        <v>288</v>
      </c>
    </row>
    <row r="157" spans="3:24" x14ac:dyDescent="0.15">
      <c r="C157" s="48" t="s">
        <v>75</v>
      </c>
      <c r="D157" s="48"/>
      <c r="R157" s="48">
        <v>871</v>
      </c>
      <c r="U157" s="38" t="s">
        <v>271</v>
      </c>
      <c r="V157" s="38" t="s">
        <v>273</v>
      </c>
      <c r="W157" s="38" t="s">
        <v>289</v>
      </c>
      <c r="X157" s="38" t="s">
        <v>272</v>
      </c>
    </row>
    <row r="158" spans="3:24" x14ac:dyDescent="0.15">
      <c r="C158" s="48" t="s">
        <v>341</v>
      </c>
      <c r="D158" s="48"/>
      <c r="R158" s="48">
        <v>1045</v>
      </c>
      <c r="U158" s="38" t="s">
        <v>272</v>
      </c>
      <c r="V158" s="38" t="s">
        <v>282</v>
      </c>
      <c r="W158" s="38" t="s">
        <v>274</v>
      </c>
      <c r="X158" s="38" t="s">
        <v>278</v>
      </c>
    </row>
    <row r="159" spans="3:24" x14ac:dyDescent="0.15">
      <c r="C159" s="48" t="s">
        <v>342</v>
      </c>
      <c r="D159" s="48"/>
      <c r="R159" s="48">
        <v>1219</v>
      </c>
      <c r="U159" s="38" t="s">
        <v>272</v>
      </c>
      <c r="V159" s="38" t="s">
        <v>276</v>
      </c>
      <c r="W159" s="38" t="s">
        <v>272</v>
      </c>
      <c r="X159" s="38" t="s">
        <v>279</v>
      </c>
    </row>
    <row r="160" spans="3:24" x14ac:dyDescent="0.15">
      <c r="C160" s="48" t="s">
        <v>76</v>
      </c>
      <c r="D160" s="48"/>
      <c r="R160" s="48">
        <v>954</v>
      </c>
      <c r="U160" s="38" t="s">
        <v>271</v>
      </c>
      <c r="V160" s="38" t="s">
        <v>279</v>
      </c>
      <c r="W160" s="38" t="s">
        <v>278</v>
      </c>
      <c r="X160" s="38" t="s">
        <v>274</v>
      </c>
    </row>
    <row r="161" spans="3:24" x14ac:dyDescent="0.15">
      <c r="C161" s="48" t="s">
        <v>343</v>
      </c>
      <c r="D161" s="48"/>
      <c r="R161" s="48">
        <v>1145</v>
      </c>
      <c r="U161" s="38" t="s">
        <v>272</v>
      </c>
      <c r="V161" s="38" t="s">
        <v>272</v>
      </c>
      <c r="W161" s="38" t="s">
        <v>274</v>
      </c>
      <c r="X161" s="38" t="s">
        <v>278</v>
      </c>
    </row>
    <row r="162" spans="3:24" x14ac:dyDescent="0.15">
      <c r="C162" s="48" t="s">
        <v>344</v>
      </c>
      <c r="D162" s="48"/>
      <c r="R162" s="48">
        <v>1336</v>
      </c>
      <c r="U162" s="38" t="s">
        <v>272</v>
      </c>
      <c r="V162" s="38" t="s">
        <v>281</v>
      </c>
      <c r="W162" s="38" t="s">
        <v>281</v>
      </c>
      <c r="X162" s="38" t="s">
        <v>288</v>
      </c>
    </row>
    <row r="163" spans="3:24" x14ac:dyDescent="0.15">
      <c r="C163" s="48" t="s">
        <v>77</v>
      </c>
      <c r="D163" s="48"/>
      <c r="R163" s="48">
        <v>1036</v>
      </c>
      <c r="U163" s="38" t="s">
        <v>272</v>
      </c>
      <c r="V163" s="38" t="s">
        <v>282</v>
      </c>
      <c r="W163" s="38" t="s">
        <v>281</v>
      </c>
      <c r="X163" s="38" t="s">
        <v>288</v>
      </c>
    </row>
    <row r="164" spans="3:24" x14ac:dyDescent="0.15">
      <c r="C164" s="48" t="s">
        <v>345</v>
      </c>
      <c r="D164" s="48"/>
      <c r="R164" s="48">
        <v>1243</v>
      </c>
      <c r="U164" s="38" t="s">
        <v>272</v>
      </c>
      <c r="V164" s="38" t="s">
        <v>276</v>
      </c>
      <c r="W164" s="38" t="s">
        <v>274</v>
      </c>
      <c r="X164" s="38" t="s">
        <v>281</v>
      </c>
    </row>
    <row r="165" spans="3:24" x14ac:dyDescent="0.15">
      <c r="C165" s="48" t="s">
        <v>346</v>
      </c>
      <c r="D165" s="48"/>
      <c r="R165" s="48">
        <v>1450</v>
      </c>
      <c r="U165" s="38" t="s">
        <v>272</v>
      </c>
      <c r="V165" s="38" t="s">
        <v>274</v>
      </c>
      <c r="W165" s="38" t="s">
        <v>278</v>
      </c>
      <c r="X165" s="38" t="s">
        <v>282</v>
      </c>
    </row>
    <row r="166" spans="3:24" x14ac:dyDescent="0.15">
      <c r="C166" s="48" t="s">
        <v>78</v>
      </c>
      <c r="D166" s="48"/>
      <c r="R166" s="48">
        <v>287</v>
      </c>
      <c r="U166" s="38" t="s">
        <v>271</v>
      </c>
      <c r="V166" s="38" t="s">
        <v>276</v>
      </c>
      <c r="W166" s="38" t="s">
        <v>273</v>
      </c>
      <c r="X166" s="38" t="s">
        <v>289</v>
      </c>
    </row>
    <row r="167" spans="3:24" x14ac:dyDescent="0.15">
      <c r="C167" s="48" t="s">
        <v>347</v>
      </c>
      <c r="D167" s="48"/>
      <c r="R167" s="48">
        <v>344</v>
      </c>
      <c r="U167" s="38" t="s">
        <v>271</v>
      </c>
      <c r="V167" s="38" t="s">
        <v>281</v>
      </c>
      <c r="W167" s="38" t="s">
        <v>274</v>
      </c>
      <c r="X167" s="38" t="s">
        <v>274</v>
      </c>
    </row>
    <row r="168" spans="3:24" x14ac:dyDescent="0.15">
      <c r="C168" s="48" t="s">
        <v>348</v>
      </c>
      <c r="D168" s="48"/>
      <c r="R168" s="48">
        <v>402</v>
      </c>
      <c r="U168" s="38" t="s">
        <v>271</v>
      </c>
      <c r="V168" s="38" t="s">
        <v>274</v>
      </c>
      <c r="W168" s="38" t="s">
        <v>282</v>
      </c>
      <c r="X168" s="38" t="s">
        <v>276</v>
      </c>
    </row>
    <row r="169" spans="3:24" x14ac:dyDescent="0.15">
      <c r="C169" s="48" t="s">
        <v>79</v>
      </c>
      <c r="D169" s="48"/>
      <c r="R169" s="48">
        <v>453</v>
      </c>
      <c r="U169" s="38" t="s">
        <v>271</v>
      </c>
      <c r="V169" s="38" t="s">
        <v>274</v>
      </c>
      <c r="W169" s="38" t="s">
        <v>278</v>
      </c>
      <c r="X169" s="38" t="s">
        <v>281</v>
      </c>
    </row>
    <row r="170" spans="3:24" x14ac:dyDescent="0.15">
      <c r="C170" s="48" t="s">
        <v>349</v>
      </c>
      <c r="D170" s="48"/>
      <c r="R170" s="48">
        <v>544</v>
      </c>
      <c r="U170" s="38" t="s">
        <v>271</v>
      </c>
      <c r="V170" s="38" t="s">
        <v>278</v>
      </c>
      <c r="W170" s="38" t="s">
        <v>274</v>
      </c>
      <c r="X170" s="38" t="s">
        <v>274</v>
      </c>
    </row>
    <row r="171" spans="3:24" x14ac:dyDescent="0.15">
      <c r="C171" s="48" t="s">
        <v>350</v>
      </c>
      <c r="D171" s="48"/>
      <c r="R171" s="48">
        <v>634</v>
      </c>
      <c r="U171" s="38" t="s">
        <v>271</v>
      </c>
      <c r="V171" s="38" t="s">
        <v>288</v>
      </c>
      <c r="W171" s="38" t="s">
        <v>281</v>
      </c>
      <c r="X171" s="38" t="s">
        <v>274</v>
      </c>
    </row>
    <row r="172" spans="3:24" x14ac:dyDescent="0.15">
      <c r="C172" s="48" t="s">
        <v>80</v>
      </c>
      <c r="D172" s="48"/>
      <c r="R172" s="48">
        <v>654</v>
      </c>
      <c r="U172" s="38" t="s">
        <v>271</v>
      </c>
      <c r="V172" s="38" t="s">
        <v>288</v>
      </c>
      <c r="W172" s="38" t="s">
        <v>278</v>
      </c>
      <c r="X172" s="38" t="s">
        <v>274</v>
      </c>
    </row>
    <row r="173" spans="3:24" x14ac:dyDescent="0.15">
      <c r="C173" s="48" t="s">
        <v>351</v>
      </c>
      <c r="D173" s="48"/>
      <c r="R173" s="48">
        <v>785</v>
      </c>
      <c r="U173" s="38" t="s">
        <v>271</v>
      </c>
      <c r="V173" s="38" t="s">
        <v>289</v>
      </c>
      <c r="W173" s="38" t="s">
        <v>273</v>
      </c>
      <c r="X173" s="38" t="s">
        <v>278</v>
      </c>
    </row>
    <row r="174" spans="3:24" x14ac:dyDescent="0.15">
      <c r="C174" s="48" t="s">
        <v>352</v>
      </c>
      <c r="D174" s="48"/>
      <c r="R174" s="48">
        <v>916</v>
      </c>
      <c r="U174" s="38" t="s">
        <v>271</v>
      </c>
      <c r="V174" s="38" t="s">
        <v>279</v>
      </c>
      <c r="W174" s="38" t="s">
        <v>272</v>
      </c>
      <c r="X174" s="38" t="s">
        <v>288</v>
      </c>
    </row>
    <row r="175" spans="3:24" x14ac:dyDescent="0.15">
      <c r="C175" s="48" t="s">
        <v>81</v>
      </c>
      <c r="D175" s="48"/>
      <c r="R175" s="48">
        <v>752</v>
      </c>
      <c r="U175" s="38" t="s">
        <v>271</v>
      </c>
      <c r="V175" s="38" t="s">
        <v>289</v>
      </c>
      <c r="W175" s="38" t="s">
        <v>278</v>
      </c>
      <c r="X175" s="38" t="s">
        <v>276</v>
      </c>
    </row>
    <row r="176" spans="3:24" x14ac:dyDescent="0.15">
      <c r="C176" s="48" t="s">
        <v>353</v>
      </c>
      <c r="D176" s="48"/>
      <c r="R176" s="48">
        <v>902</v>
      </c>
      <c r="U176" s="38" t="s">
        <v>271</v>
      </c>
      <c r="V176" s="38" t="s">
        <v>279</v>
      </c>
      <c r="W176" s="38" t="s">
        <v>282</v>
      </c>
      <c r="X176" s="38" t="s">
        <v>276</v>
      </c>
    </row>
    <row r="177" spans="3:24" x14ac:dyDescent="0.15">
      <c r="C177" s="48" t="s">
        <v>354</v>
      </c>
      <c r="D177" s="48"/>
      <c r="R177" s="48">
        <v>1053</v>
      </c>
      <c r="U177" s="38" t="s">
        <v>272</v>
      </c>
      <c r="V177" s="38" t="s">
        <v>282</v>
      </c>
      <c r="W177" s="38" t="s">
        <v>278</v>
      </c>
      <c r="X177" s="38" t="s">
        <v>281</v>
      </c>
    </row>
    <row r="178" spans="3:24" x14ac:dyDescent="0.15">
      <c r="C178" s="48" t="s">
        <v>82</v>
      </c>
      <c r="D178" s="48"/>
      <c r="R178" s="48">
        <v>849</v>
      </c>
      <c r="U178" s="38" t="s">
        <v>271</v>
      </c>
      <c r="V178" s="38" t="s">
        <v>273</v>
      </c>
      <c r="W178" s="38" t="s">
        <v>274</v>
      </c>
      <c r="X178" s="38" t="s">
        <v>279</v>
      </c>
    </row>
    <row r="179" spans="3:24" x14ac:dyDescent="0.15">
      <c r="C179" s="48" t="s">
        <v>355</v>
      </c>
      <c r="D179" s="48"/>
      <c r="R179" s="48">
        <v>1019</v>
      </c>
      <c r="U179" s="38" t="s">
        <v>272</v>
      </c>
      <c r="V179" s="38" t="s">
        <v>282</v>
      </c>
      <c r="W179" s="38" t="s">
        <v>272</v>
      </c>
      <c r="X179" s="38" t="s">
        <v>279</v>
      </c>
    </row>
    <row r="180" spans="3:24" x14ac:dyDescent="0.15">
      <c r="C180" s="48" t="s">
        <v>356</v>
      </c>
      <c r="D180" s="48"/>
      <c r="R180" s="48">
        <v>1189</v>
      </c>
      <c r="U180" s="38" t="s">
        <v>272</v>
      </c>
      <c r="V180" s="38" t="s">
        <v>272</v>
      </c>
      <c r="W180" s="38" t="s">
        <v>273</v>
      </c>
      <c r="X180" s="38" t="s">
        <v>279</v>
      </c>
    </row>
    <row r="181" spans="3:24" x14ac:dyDescent="0.15">
      <c r="C181" s="48" t="s">
        <v>83</v>
      </c>
      <c r="D181" s="48"/>
      <c r="R181" s="48">
        <v>948</v>
      </c>
      <c r="U181" s="38" t="s">
        <v>271</v>
      </c>
      <c r="V181" s="38" t="s">
        <v>279</v>
      </c>
      <c r="W181" s="38" t="s">
        <v>274</v>
      </c>
      <c r="X181" s="38" t="s">
        <v>273</v>
      </c>
    </row>
    <row r="182" spans="3:24" x14ac:dyDescent="0.15">
      <c r="C182" s="48" t="s">
        <v>357</v>
      </c>
      <c r="D182" s="48"/>
      <c r="R182" s="48">
        <v>1138</v>
      </c>
      <c r="U182" s="38" t="s">
        <v>272</v>
      </c>
      <c r="V182" s="38" t="s">
        <v>272</v>
      </c>
      <c r="W182" s="38" t="s">
        <v>281</v>
      </c>
      <c r="X182" s="38" t="s">
        <v>273</v>
      </c>
    </row>
    <row r="183" spans="3:24" x14ac:dyDescent="0.15">
      <c r="C183" s="48" t="s">
        <v>358</v>
      </c>
      <c r="D183" s="48"/>
      <c r="R183" s="48">
        <v>1327</v>
      </c>
      <c r="U183" s="38" t="s">
        <v>272</v>
      </c>
      <c r="V183" s="38" t="s">
        <v>281</v>
      </c>
      <c r="W183" s="38" t="s">
        <v>276</v>
      </c>
      <c r="X183" s="38" t="s">
        <v>289</v>
      </c>
    </row>
    <row r="184" spans="3:24" x14ac:dyDescent="0.15">
      <c r="C184" s="48" t="s">
        <v>84</v>
      </c>
      <c r="D184" s="48"/>
      <c r="R184" s="48">
        <v>1046</v>
      </c>
      <c r="U184" s="38" t="s">
        <v>272</v>
      </c>
      <c r="V184" s="38" t="s">
        <v>282</v>
      </c>
      <c r="W184" s="38" t="s">
        <v>274</v>
      </c>
      <c r="X184" s="38" t="s">
        <v>288</v>
      </c>
    </row>
    <row r="185" spans="3:24" x14ac:dyDescent="0.15">
      <c r="C185" s="48" t="s">
        <v>359</v>
      </c>
      <c r="D185" s="48"/>
      <c r="R185" s="48">
        <v>1255</v>
      </c>
      <c r="U185" s="38" t="s">
        <v>272</v>
      </c>
      <c r="V185" s="38" t="s">
        <v>276</v>
      </c>
      <c r="W185" s="38" t="s">
        <v>278</v>
      </c>
      <c r="X185" s="38" t="s">
        <v>278</v>
      </c>
    </row>
    <row r="186" spans="3:24" x14ac:dyDescent="0.15">
      <c r="C186" s="48" t="s">
        <v>360</v>
      </c>
      <c r="D186" s="48"/>
      <c r="R186" s="48">
        <v>1464</v>
      </c>
      <c r="U186" s="38" t="s">
        <v>272</v>
      </c>
      <c r="V186" s="38" t="s">
        <v>274</v>
      </c>
      <c r="W186" s="38" t="s">
        <v>288</v>
      </c>
      <c r="X186" s="38" t="s">
        <v>274</v>
      </c>
    </row>
    <row r="187" spans="3:24" x14ac:dyDescent="0.15">
      <c r="C187" s="48" t="s">
        <v>85</v>
      </c>
      <c r="D187" s="48"/>
      <c r="R187" s="48">
        <v>1145</v>
      </c>
      <c r="U187" s="38" t="s">
        <v>272</v>
      </c>
      <c r="V187" s="38" t="s">
        <v>272</v>
      </c>
      <c r="W187" s="38" t="s">
        <v>274</v>
      </c>
      <c r="X187" s="38" t="s">
        <v>278</v>
      </c>
    </row>
    <row r="188" spans="3:24" x14ac:dyDescent="0.15">
      <c r="C188" s="48" t="s">
        <v>361</v>
      </c>
      <c r="D188" s="48"/>
      <c r="R188" s="48">
        <v>1374</v>
      </c>
      <c r="U188" s="38" t="s">
        <v>272</v>
      </c>
      <c r="V188" s="38" t="s">
        <v>281</v>
      </c>
      <c r="W188" s="38" t="s">
        <v>289</v>
      </c>
      <c r="X188" s="38" t="s">
        <v>274</v>
      </c>
    </row>
    <row r="189" spans="3:24" x14ac:dyDescent="0.15">
      <c r="C189" s="48" t="s">
        <v>362</v>
      </c>
      <c r="D189" s="48"/>
      <c r="R189" s="48">
        <v>1603</v>
      </c>
      <c r="U189" s="38" t="s">
        <v>272</v>
      </c>
      <c r="V189" s="38" t="s">
        <v>288</v>
      </c>
      <c r="W189" s="38" t="s">
        <v>282</v>
      </c>
      <c r="X189" s="38" t="s">
        <v>281</v>
      </c>
    </row>
    <row r="190" spans="3:24" x14ac:dyDescent="0.15">
      <c r="C190" s="48" t="s">
        <v>86</v>
      </c>
      <c r="D190" s="48"/>
      <c r="R190" s="48">
        <v>1244</v>
      </c>
      <c r="U190" s="38" t="s">
        <v>272</v>
      </c>
      <c r="V190" s="38" t="s">
        <v>276</v>
      </c>
      <c r="W190" s="38" t="s">
        <v>274</v>
      </c>
      <c r="X190" s="38" t="s">
        <v>274</v>
      </c>
    </row>
    <row r="191" spans="3:24" x14ac:dyDescent="0.15">
      <c r="C191" s="48" t="s">
        <v>363</v>
      </c>
      <c r="D191" s="48"/>
      <c r="R191" s="48">
        <v>1493</v>
      </c>
      <c r="U191" s="38" t="s">
        <v>272</v>
      </c>
      <c r="V191" s="38" t="s">
        <v>274</v>
      </c>
      <c r="W191" s="38" t="s">
        <v>279</v>
      </c>
      <c r="X191" s="38" t="s">
        <v>281</v>
      </c>
    </row>
    <row r="192" spans="3:24" x14ac:dyDescent="0.15">
      <c r="C192" s="48" t="s">
        <v>364</v>
      </c>
      <c r="D192" s="48"/>
      <c r="R192" s="48">
        <v>1742</v>
      </c>
      <c r="U192" s="38" t="s">
        <v>272</v>
      </c>
      <c r="V192" s="38" t="s">
        <v>289</v>
      </c>
      <c r="W192" s="38" t="s">
        <v>274</v>
      </c>
      <c r="X192" s="38" t="s">
        <v>276</v>
      </c>
    </row>
    <row r="193" spans="3:24" x14ac:dyDescent="0.15">
      <c r="C193" s="48" t="s">
        <v>87</v>
      </c>
      <c r="D193" s="48"/>
      <c r="R193" s="48">
        <v>1343</v>
      </c>
      <c r="U193" s="38" t="s">
        <v>272</v>
      </c>
      <c r="V193" s="38" t="s">
        <v>281</v>
      </c>
      <c r="W193" s="38" t="s">
        <v>274</v>
      </c>
      <c r="X193" s="38" t="s">
        <v>281</v>
      </c>
    </row>
    <row r="194" spans="3:24" x14ac:dyDescent="0.15">
      <c r="C194" s="48" t="s">
        <v>365</v>
      </c>
      <c r="D194" s="48"/>
      <c r="R194" s="48">
        <v>1612</v>
      </c>
      <c r="U194" s="38" t="s">
        <v>272</v>
      </c>
      <c r="V194" s="38" t="s">
        <v>288</v>
      </c>
      <c r="W194" s="38" t="s">
        <v>272</v>
      </c>
      <c r="X194" s="38" t="s">
        <v>276</v>
      </c>
    </row>
    <row r="195" spans="3:24" x14ac:dyDescent="0.15">
      <c r="C195" s="48" t="s">
        <v>366</v>
      </c>
      <c r="D195" s="48"/>
      <c r="R195" s="48">
        <v>1880</v>
      </c>
      <c r="U195" s="38" t="s">
        <v>272</v>
      </c>
      <c r="V195" s="38" t="s">
        <v>273</v>
      </c>
      <c r="W195" s="38" t="s">
        <v>273</v>
      </c>
      <c r="X195" s="38" t="s">
        <v>282</v>
      </c>
    </row>
    <row r="196" spans="3:24" x14ac:dyDescent="0.15">
      <c r="C196" s="48" t="s">
        <v>88</v>
      </c>
      <c r="D196" s="48"/>
      <c r="R196" s="48">
        <v>1442</v>
      </c>
      <c r="U196" s="38" t="s">
        <v>272</v>
      </c>
      <c r="V196" s="38" t="s">
        <v>274</v>
      </c>
      <c r="W196" s="38" t="s">
        <v>274</v>
      </c>
      <c r="X196" s="38" t="s">
        <v>276</v>
      </c>
    </row>
    <row r="197" spans="3:24" x14ac:dyDescent="0.15">
      <c r="C197" s="48" t="s">
        <v>367</v>
      </c>
      <c r="D197" s="48"/>
      <c r="R197" s="48">
        <v>1730</v>
      </c>
      <c r="U197" s="38" t="s">
        <v>272</v>
      </c>
      <c r="V197" s="38" t="s">
        <v>289</v>
      </c>
      <c r="W197" s="38" t="s">
        <v>281</v>
      </c>
      <c r="X197" s="38" t="s">
        <v>282</v>
      </c>
    </row>
    <row r="198" spans="3:24" x14ac:dyDescent="0.15">
      <c r="C198" s="48" t="s">
        <v>368</v>
      </c>
      <c r="D198" s="48"/>
      <c r="R198" s="48">
        <v>2019</v>
      </c>
      <c r="U198" s="38" t="s">
        <v>276</v>
      </c>
      <c r="V198" s="38" t="s">
        <v>282</v>
      </c>
      <c r="W198" s="38" t="s">
        <v>272</v>
      </c>
      <c r="X198" s="38" t="s">
        <v>279</v>
      </c>
    </row>
    <row r="199" spans="3:24" x14ac:dyDescent="0.15">
      <c r="C199" s="48" t="s">
        <v>89</v>
      </c>
      <c r="D199" s="48"/>
      <c r="R199" s="48">
        <v>1541</v>
      </c>
      <c r="U199" s="38" t="s">
        <v>272</v>
      </c>
      <c r="V199" s="38" t="s">
        <v>278</v>
      </c>
      <c r="W199" s="38" t="s">
        <v>274</v>
      </c>
      <c r="X199" s="38" t="s">
        <v>272</v>
      </c>
    </row>
    <row r="200" spans="3:24" x14ac:dyDescent="0.15">
      <c r="C200" s="48" t="s">
        <v>369</v>
      </c>
      <c r="D200" s="48"/>
      <c r="R200" s="48">
        <v>1849</v>
      </c>
      <c r="U200" s="38" t="s">
        <v>272</v>
      </c>
      <c r="V200" s="38" t="s">
        <v>273</v>
      </c>
      <c r="W200" s="38" t="s">
        <v>274</v>
      </c>
      <c r="X200" s="38" t="s">
        <v>279</v>
      </c>
    </row>
    <row r="201" spans="3:24" x14ac:dyDescent="0.15">
      <c r="C201" s="48" t="s">
        <v>370</v>
      </c>
      <c r="D201" s="48"/>
      <c r="R201" s="48">
        <v>2157</v>
      </c>
      <c r="U201" s="38" t="s">
        <v>276</v>
      </c>
      <c r="V201" s="38" t="s">
        <v>272</v>
      </c>
      <c r="W201" s="38" t="s">
        <v>278</v>
      </c>
      <c r="X201" s="38" t="s">
        <v>289</v>
      </c>
    </row>
    <row r="202" spans="3:24" x14ac:dyDescent="0.15">
      <c r="C202" s="48" t="s">
        <v>90</v>
      </c>
      <c r="D202" s="48"/>
      <c r="R202" s="48">
        <v>1640</v>
      </c>
      <c r="U202" s="38" t="s">
        <v>272</v>
      </c>
      <c r="V202" s="38" t="s">
        <v>288</v>
      </c>
      <c r="W202" s="38" t="s">
        <v>274</v>
      </c>
      <c r="X202" s="38" t="s">
        <v>282</v>
      </c>
    </row>
    <row r="203" spans="3:24" x14ac:dyDescent="0.15">
      <c r="C203" s="48" t="s">
        <v>371</v>
      </c>
      <c r="D203" s="48"/>
      <c r="R203" s="48">
        <v>1968</v>
      </c>
      <c r="U203" s="38" t="s">
        <v>272</v>
      </c>
      <c r="V203" s="38" t="s">
        <v>279</v>
      </c>
      <c r="W203" s="38" t="s">
        <v>288</v>
      </c>
      <c r="X203" s="38" t="s">
        <v>273</v>
      </c>
    </row>
    <row r="204" spans="3:24" x14ac:dyDescent="0.15">
      <c r="C204" s="48" t="s">
        <v>372</v>
      </c>
      <c r="D204" s="48"/>
      <c r="R204" s="48">
        <v>2296</v>
      </c>
      <c r="U204" s="38" t="s">
        <v>276</v>
      </c>
      <c r="V204" s="38" t="s">
        <v>276</v>
      </c>
      <c r="W204" s="38" t="s">
        <v>279</v>
      </c>
      <c r="X204" s="38" t="s">
        <v>288</v>
      </c>
    </row>
    <row r="205" spans="3:24" x14ac:dyDescent="0.15">
      <c r="C205" s="48" t="s">
        <v>91</v>
      </c>
      <c r="D205" s="48"/>
      <c r="R205" s="48">
        <v>426</v>
      </c>
      <c r="U205" s="38" t="s">
        <v>271</v>
      </c>
      <c r="V205" s="38" t="s">
        <v>274</v>
      </c>
      <c r="W205" s="38" t="s">
        <v>276</v>
      </c>
      <c r="X205" s="38" t="s">
        <v>288</v>
      </c>
    </row>
    <row r="206" spans="3:24" x14ac:dyDescent="0.15">
      <c r="C206" s="48" t="s">
        <v>373</v>
      </c>
      <c r="D206" s="48"/>
      <c r="R206" s="48">
        <v>511</v>
      </c>
      <c r="U206" s="38" t="s">
        <v>271</v>
      </c>
      <c r="V206" s="38" t="s">
        <v>278</v>
      </c>
      <c r="W206" s="38" t="s">
        <v>272</v>
      </c>
      <c r="X206" s="38" t="s">
        <v>272</v>
      </c>
    </row>
    <row r="207" spans="3:24" x14ac:dyDescent="0.15">
      <c r="C207" s="48" t="s">
        <v>374</v>
      </c>
      <c r="D207" s="48"/>
      <c r="R207" s="48">
        <v>597</v>
      </c>
      <c r="U207" s="38" t="s">
        <v>271</v>
      </c>
      <c r="V207" s="38" t="s">
        <v>278</v>
      </c>
      <c r="W207" s="38" t="s">
        <v>279</v>
      </c>
      <c r="X207" s="38" t="s">
        <v>289</v>
      </c>
    </row>
    <row r="208" spans="3:24" x14ac:dyDescent="0.15">
      <c r="C208" s="48" t="s">
        <v>92</v>
      </c>
      <c r="D208" s="48"/>
      <c r="R208" s="48">
        <v>593</v>
      </c>
      <c r="U208" s="38" t="s">
        <v>271</v>
      </c>
      <c r="V208" s="38" t="s">
        <v>278</v>
      </c>
      <c r="W208" s="38" t="s">
        <v>279</v>
      </c>
      <c r="X208" s="38" t="s">
        <v>281</v>
      </c>
    </row>
    <row r="209" spans="3:24" x14ac:dyDescent="0.15">
      <c r="C209" s="48" t="s">
        <v>375</v>
      </c>
      <c r="D209" s="48"/>
      <c r="R209" s="48">
        <v>711</v>
      </c>
      <c r="U209" s="38" t="s">
        <v>271</v>
      </c>
      <c r="V209" s="38" t="s">
        <v>289</v>
      </c>
      <c r="W209" s="38" t="s">
        <v>272</v>
      </c>
      <c r="X209" s="38" t="s">
        <v>272</v>
      </c>
    </row>
    <row r="210" spans="3:24" x14ac:dyDescent="0.15">
      <c r="C210" s="48" t="s">
        <v>376</v>
      </c>
      <c r="D210" s="48"/>
      <c r="R210" s="48">
        <v>830</v>
      </c>
      <c r="U210" s="38" t="s">
        <v>271</v>
      </c>
      <c r="V210" s="38" t="s">
        <v>273</v>
      </c>
      <c r="W210" s="38" t="s">
        <v>281</v>
      </c>
      <c r="X210" s="38" t="s">
        <v>282</v>
      </c>
    </row>
    <row r="211" spans="3:24" x14ac:dyDescent="0.15">
      <c r="C211" s="48" t="s">
        <v>93</v>
      </c>
      <c r="D211" s="48"/>
      <c r="R211" s="48">
        <v>675</v>
      </c>
      <c r="U211" s="38" t="s">
        <v>271</v>
      </c>
      <c r="V211" s="38" t="s">
        <v>288</v>
      </c>
      <c r="W211" s="38" t="s">
        <v>289</v>
      </c>
      <c r="X211" s="38" t="s">
        <v>278</v>
      </c>
    </row>
    <row r="212" spans="3:24" x14ac:dyDescent="0.15">
      <c r="C212" s="48" t="s">
        <v>377</v>
      </c>
      <c r="D212" s="48"/>
      <c r="R212" s="48">
        <v>810</v>
      </c>
      <c r="U212" s="38" t="s">
        <v>271</v>
      </c>
      <c r="V212" s="38" t="s">
        <v>273</v>
      </c>
      <c r="W212" s="38" t="s">
        <v>272</v>
      </c>
      <c r="X212" s="38" t="s">
        <v>282</v>
      </c>
    </row>
    <row r="213" spans="3:24" x14ac:dyDescent="0.15">
      <c r="C213" s="48" t="s">
        <v>378</v>
      </c>
      <c r="D213" s="48"/>
      <c r="R213" s="48">
        <v>945</v>
      </c>
      <c r="U213" s="38" t="s">
        <v>271</v>
      </c>
      <c r="V213" s="38" t="s">
        <v>279</v>
      </c>
      <c r="W213" s="38" t="s">
        <v>274</v>
      </c>
      <c r="X213" s="38" t="s">
        <v>278</v>
      </c>
    </row>
    <row r="214" spans="3:24" x14ac:dyDescent="0.15">
      <c r="C214" s="48" t="s">
        <v>94</v>
      </c>
      <c r="D214" s="48"/>
      <c r="R214" s="48">
        <v>756</v>
      </c>
      <c r="U214" s="38" t="s">
        <v>271</v>
      </c>
      <c r="V214" s="38" t="s">
        <v>289</v>
      </c>
      <c r="W214" s="38" t="s">
        <v>278</v>
      </c>
      <c r="X214" s="38" t="s">
        <v>288</v>
      </c>
    </row>
    <row r="215" spans="3:24" x14ac:dyDescent="0.15">
      <c r="C215" s="48" t="s">
        <v>379</v>
      </c>
      <c r="D215" s="48"/>
      <c r="R215" s="48">
        <v>907</v>
      </c>
      <c r="U215" s="38" t="s">
        <v>271</v>
      </c>
      <c r="V215" s="38" t="s">
        <v>279</v>
      </c>
      <c r="W215" s="38" t="s">
        <v>282</v>
      </c>
      <c r="X215" s="38" t="s">
        <v>289</v>
      </c>
    </row>
    <row r="216" spans="3:24" x14ac:dyDescent="0.15">
      <c r="C216" s="48" t="s">
        <v>380</v>
      </c>
      <c r="D216" s="48"/>
      <c r="R216" s="48">
        <v>1059</v>
      </c>
      <c r="U216" s="38" t="s">
        <v>272</v>
      </c>
      <c r="V216" s="38" t="s">
        <v>282</v>
      </c>
      <c r="W216" s="38" t="s">
        <v>278</v>
      </c>
      <c r="X216" s="38" t="s">
        <v>279</v>
      </c>
    </row>
    <row r="217" spans="3:24" x14ac:dyDescent="0.15">
      <c r="C217" s="48" t="s">
        <v>95</v>
      </c>
      <c r="D217" s="48"/>
      <c r="R217" s="48">
        <v>838</v>
      </c>
      <c r="U217" s="38" t="s">
        <v>271</v>
      </c>
      <c r="V217" s="38" t="s">
        <v>273</v>
      </c>
      <c r="W217" s="38" t="s">
        <v>281</v>
      </c>
      <c r="X217" s="38" t="s">
        <v>273</v>
      </c>
    </row>
    <row r="218" spans="3:24" x14ac:dyDescent="0.15">
      <c r="C218" s="48" t="s">
        <v>381</v>
      </c>
      <c r="D218" s="48"/>
      <c r="R218" s="48">
        <v>1005</v>
      </c>
      <c r="U218" s="38" t="s">
        <v>272</v>
      </c>
      <c r="V218" s="38" t="s">
        <v>282</v>
      </c>
      <c r="W218" s="38" t="s">
        <v>282</v>
      </c>
      <c r="X218" s="38" t="s">
        <v>278</v>
      </c>
    </row>
    <row r="219" spans="3:24" x14ac:dyDescent="0.15">
      <c r="C219" s="48" t="s">
        <v>382</v>
      </c>
      <c r="D219" s="48"/>
      <c r="R219" s="48">
        <v>1173</v>
      </c>
      <c r="U219" s="38" t="s">
        <v>272</v>
      </c>
      <c r="V219" s="38" t="s">
        <v>272</v>
      </c>
      <c r="W219" s="38" t="s">
        <v>289</v>
      </c>
      <c r="X219" s="38" t="s">
        <v>281</v>
      </c>
    </row>
    <row r="220" spans="3:24" x14ac:dyDescent="0.15">
      <c r="C220" s="48" t="s">
        <v>96</v>
      </c>
      <c r="D220" s="48"/>
      <c r="R220" s="48">
        <v>621</v>
      </c>
      <c r="U220" s="38" t="s">
        <v>271</v>
      </c>
      <c r="V220" s="38" t="s">
        <v>288</v>
      </c>
      <c r="W220" s="38" t="s">
        <v>276</v>
      </c>
      <c r="X220" s="38" t="s">
        <v>272</v>
      </c>
    </row>
    <row r="221" spans="3:24" x14ac:dyDescent="0.15">
      <c r="C221" s="48" t="s">
        <v>383</v>
      </c>
      <c r="D221" s="48"/>
      <c r="R221" s="48">
        <v>746</v>
      </c>
      <c r="U221" s="38" t="s">
        <v>271</v>
      </c>
      <c r="V221" s="38" t="s">
        <v>289</v>
      </c>
      <c r="W221" s="38" t="s">
        <v>274</v>
      </c>
      <c r="X221" s="38" t="s">
        <v>288</v>
      </c>
    </row>
    <row r="222" spans="3:24" x14ac:dyDescent="0.15">
      <c r="C222" s="48" t="s">
        <v>384</v>
      </c>
      <c r="D222" s="48"/>
      <c r="R222" s="48">
        <v>869</v>
      </c>
      <c r="U222" s="38" t="s">
        <v>271</v>
      </c>
      <c r="V222" s="38" t="s">
        <v>273</v>
      </c>
      <c r="W222" s="38" t="s">
        <v>288</v>
      </c>
      <c r="X222" s="38" t="s">
        <v>279</v>
      </c>
    </row>
    <row r="223" spans="3:24" x14ac:dyDescent="0.15">
      <c r="C223" s="48" t="s">
        <v>97</v>
      </c>
      <c r="D223" s="48"/>
      <c r="R223" s="48">
        <v>702</v>
      </c>
      <c r="U223" s="38" t="s">
        <v>271</v>
      </c>
      <c r="V223" s="38" t="s">
        <v>289</v>
      </c>
      <c r="W223" s="38" t="s">
        <v>282</v>
      </c>
      <c r="X223" s="38" t="s">
        <v>276</v>
      </c>
    </row>
    <row r="224" spans="3:24" x14ac:dyDescent="0.15">
      <c r="C224" s="48" t="s">
        <v>385</v>
      </c>
      <c r="D224" s="48"/>
      <c r="R224" s="48">
        <v>843</v>
      </c>
      <c r="U224" s="38" t="s">
        <v>271</v>
      </c>
      <c r="V224" s="38" t="s">
        <v>273</v>
      </c>
      <c r="W224" s="38" t="s">
        <v>274</v>
      </c>
      <c r="X224" s="38" t="s">
        <v>281</v>
      </c>
    </row>
    <row r="225" spans="3:24" x14ac:dyDescent="0.15">
      <c r="C225" s="48" t="s">
        <v>386</v>
      </c>
      <c r="D225" s="48"/>
      <c r="R225" s="48">
        <v>983</v>
      </c>
      <c r="U225" s="38" t="s">
        <v>271</v>
      </c>
      <c r="V225" s="38" t="s">
        <v>279</v>
      </c>
      <c r="W225" s="38" t="s">
        <v>273</v>
      </c>
      <c r="X225" s="38" t="s">
        <v>281</v>
      </c>
    </row>
    <row r="226" spans="3:24" x14ac:dyDescent="0.15">
      <c r="C226" s="48" t="s">
        <v>98</v>
      </c>
      <c r="D226" s="48"/>
      <c r="R226" s="48">
        <v>783</v>
      </c>
      <c r="U226" s="38" t="s">
        <v>271</v>
      </c>
      <c r="V226" s="38" t="s">
        <v>289</v>
      </c>
      <c r="W226" s="38" t="s">
        <v>273</v>
      </c>
      <c r="X226" s="38" t="s">
        <v>281</v>
      </c>
    </row>
    <row r="227" spans="3:24" x14ac:dyDescent="0.15">
      <c r="C227" s="48" t="s">
        <v>387</v>
      </c>
      <c r="D227" s="48"/>
      <c r="R227" s="48">
        <v>940</v>
      </c>
      <c r="U227" s="38" t="s">
        <v>271</v>
      </c>
      <c r="V227" s="38" t="s">
        <v>279</v>
      </c>
      <c r="W227" s="38" t="s">
        <v>274</v>
      </c>
      <c r="X227" s="38" t="s">
        <v>282</v>
      </c>
    </row>
    <row r="228" spans="3:24" x14ac:dyDescent="0.15">
      <c r="C228" s="48" t="s">
        <v>388</v>
      </c>
      <c r="D228" s="48"/>
      <c r="R228" s="48">
        <v>1096</v>
      </c>
      <c r="U228" s="38" t="s">
        <v>272</v>
      </c>
      <c r="V228" s="38" t="s">
        <v>282</v>
      </c>
      <c r="W228" s="38" t="s">
        <v>279</v>
      </c>
      <c r="X228" s="38" t="s">
        <v>288</v>
      </c>
    </row>
    <row r="229" spans="3:24" x14ac:dyDescent="0.15">
      <c r="C229" s="48" t="s">
        <v>99</v>
      </c>
      <c r="D229" s="48"/>
      <c r="R229" s="48">
        <v>866</v>
      </c>
      <c r="U229" s="38" t="s">
        <v>271</v>
      </c>
      <c r="V229" s="38" t="s">
        <v>273</v>
      </c>
      <c r="W229" s="38" t="s">
        <v>288</v>
      </c>
      <c r="X229" s="38" t="s">
        <v>288</v>
      </c>
    </row>
    <row r="230" spans="3:24" x14ac:dyDescent="0.15">
      <c r="C230" s="48" t="s">
        <v>389</v>
      </c>
      <c r="D230" s="48"/>
      <c r="R230" s="48">
        <v>1040</v>
      </c>
      <c r="U230" s="38" t="s">
        <v>272</v>
      </c>
      <c r="V230" s="38" t="s">
        <v>282</v>
      </c>
      <c r="W230" s="38" t="s">
        <v>274</v>
      </c>
      <c r="X230" s="38" t="s">
        <v>282</v>
      </c>
    </row>
    <row r="231" spans="3:24" x14ac:dyDescent="0.15">
      <c r="C231" s="48" t="s">
        <v>390</v>
      </c>
      <c r="D231" s="48"/>
      <c r="R231" s="48">
        <v>1212</v>
      </c>
      <c r="U231" s="38" t="s">
        <v>272</v>
      </c>
      <c r="V231" s="38" t="s">
        <v>276</v>
      </c>
      <c r="W231" s="38" t="s">
        <v>272</v>
      </c>
      <c r="X231" s="38" t="s">
        <v>276</v>
      </c>
    </row>
    <row r="232" spans="3:24" x14ac:dyDescent="0.15">
      <c r="C232" s="48" t="s">
        <v>100</v>
      </c>
      <c r="D232" s="48"/>
      <c r="R232" s="48">
        <v>735</v>
      </c>
      <c r="U232" s="38" t="s">
        <v>271</v>
      </c>
      <c r="V232" s="38" t="s">
        <v>289</v>
      </c>
      <c r="W232" s="38" t="s">
        <v>281</v>
      </c>
      <c r="X232" s="38" t="s">
        <v>278</v>
      </c>
    </row>
    <row r="233" spans="3:24" x14ac:dyDescent="0.15">
      <c r="C233" s="48" t="s">
        <v>391</v>
      </c>
      <c r="D233" s="48"/>
      <c r="R233" s="48">
        <v>882</v>
      </c>
      <c r="U233" s="38" t="s">
        <v>271</v>
      </c>
      <c r="V233" s="38" t="s">
        <v>273</v>
      </c>
      <c r="W233" s="38" t="s">
        <v>273</v>
      </c>
      <c r="X233" s="38" t="s">
        <v>276</v>
      </c>
    </row>
    <row r="234" spans="3:24" x14ac:dyDescent="0.15">
      <c r="C234" s="48" t="s">
        <v>392</v>
      </c>
      <c r="D234" s="48"/>
      <c r="R234" s="48">
        <v>1029</v>
      </c>
      <c r="U234" s="38" t="s">
        <v>272</v>
      </c>
      <c r="V234" s="38" t="s">
        <v>282</v>
      </c>
      <c r="W234" s="38" t="s">
        <v>276</v>
      </c>
      <c r="X234" s="38" t="s">
        <v>279</v>
      </c>
    </row>
    <row r="235" spans="3:24" x14ac:dyDescent="0.15">
      <c r="C235" s="48" t="s">
        <v>101</v>
      </c>
      <c r="D235" s="48"/>
      <c r="R235" s="48">
        <v>817</v>
      </c>
      <c r="U235" s="38" t="s">
        <v>271</v>
      </c>
      <c r="V235" s="38" t="s">
        <v>273</v>
      </c>
      <c r="W235" s="38" t="s">
        <v>272</v>
      </c>
      <c r="X235" s="38" t="s">
        <v>289</v>
      </c>
    </row>
    <row r="236" spans="3:24" x14ac:dyDescent="0.15">
      <c r="C236" s="48" t="s">
        <v>393</v>
      </c>
      <c r="D236" s="48"/>
      <c r="R236" s="48">
        <v>981</v>
      </c>
      <c r="U236" s="38" t="s">
        <v>271</v>
      </c>
      <c r="V236" s="38" t="s">
        <v>279</v>
      </c>
      <c r="W236" s="38" t="s">
        <v>273</v>
      </c>
      <c r="X236" s="38" t="s">
        <v>272</v>
      </c>
    </row>
    <row r="237" spans="3:24" x14ac:dyDescent="0.15">
      <c r="C237" s="48" t="s">
        <v>394</v>
      </c>
      <c r="D237" s="48"/>
      <c r="R237" s="48">
        <v>1144</v>
      </c>
      <c r="U237" s="38" t="s">
        <v>272</v>
      </c>
      <c r="V237" s="38" t="s">
        <v>272</v>
      </c>
      <c r="W237" s="38" t="s">
        <v>274</v>
      </c>
      <c r="X237" s="38" t="s">
        <v>274</v>
      </c>
    </row>
    <row r="238" spans="3:24" x14ac:dyDescent="0.15">
      <c r="C238" s="48" t="s">
        <v>102</v>
      </c>
      <c r="D238" s="48"/>
      <c r="R238" s="48">
        <v>899</v>
      </c>
      <c r="U238" s="38" t="s">
        <v>271</v>
      </c>
      <c r="V238" s="38" t="s">
        <v>273</v>
      </c>
      <c r="W238" s="38" t="s">
        <v>279</v>
      </c>
      <c r="X238" s="38" t="s">
        <v>279</v>
      </c>
    </row>
    <row r="239" spans="3:24" x14ac:dyDescent="0.15">
      <c r="C239" s="48" t="s">
        <v>395</v>
      </c>
      <c r="D239" s="48"/>
      <c r="R239" s="48">
        <v>1079</v>
      </c>
      <c r="U239" s="38" t="s">
        <v>272</v>
      </c>
      <c r="V239" s="38" t="s">
        <v>282</v>
      </c>
      <c r="W239" s="38" t="s">
        <v>289</v>
      </c>
      <c r="X239" s="38" t="s">
        <v>279</v>
      </c>
    </row>
    <row r="240" spans="3:24" x14ac:dyDescent="0.15">
      <c r="C240" s="48" t="s">
        <v>396</v>
      </c>
      <c r="D240" s="48"/>
      <c r="R240" s="48">
        <v>1259</v>
      </c>
      <c r="U240" s="38" t="s">
        <v>272</v>
      </c>
      <c r="V240" s="38" t="s">
        <v>276</v>
      </c>
      <c r="W240" s="38" t="s">
        <v>278</v>
      </c>
      <c r="X240" s="38" t="s">
        <v>279</v>
      </c>
    </row>
    <row r="241" spans="3:24" x14ac:dyDescent="0.15">
      <c r="C241" s="48" t="s">
        <v>103</v>
      </c>
      <c r="D241" s="48"/>
      <c r="R241" s="48">
        <v>833</v>
      </c>
      <c r="U241" s="38" t="s">
        <v>271</v>
      </c>
      <c r="V241" s="38" t="s">
        <v>273</v>
      </c>
      <c r="W241" s="38" t="s">
        <v>281</v>
      </c>
      <c r="X241" s="38" t="s">
        <v>281</v>
      </c>
    </row>
    <row r="242" spans="3:24" x14ac:dyDescent="0.15">
      <c r="C242" s="48" t="s">
        <v>397</v>
      </c>
      <c r="D242" s="48"/>
      <c r="R242" s="48">
        <v>999</v>
      </c>
      <c r="U242" s="38" t="s">
        <v>271</v>
      </c>
      <c r="V242" s="38" t="s">
        <v>279</v>
      </c>
      <c r="W242" s="38" t="s">
        <v>279</v>
      </c>
      <c r="X242" s="38" t="s">
        <v>279</v>
      </c>
    </row>
    <row r="243" spans="3:24" x14ac:dyDescent="0.15">
      <c r="C243" s="48" t="s">
        <v>398</v>
      </c>
      <c r="D243" s="48"/>
      <c r="R243" s="48">
        <v>1166</v>
      </c>
      <c r="U243" s="38" t="s">
        <v>272</v>
      </c>
      <c r="V243" s="38" t="s">
        <v>272</v>
      </c>
      <c r="W243" s="38" t="s">
        <v>288</v>
      </c>
      <c r="X243" s="38" t="s">
        <v>288</v>
      </c>
    </row>
    <row r="244" spans="3:24" x14ac:dyDescent="0.15">
      <c r="C244" s="48" t="s">
        <v>104</v>
      </c>
      <c r="D244" s="48"/>
      <c r="R244" s="48">
        <v>916</v>
      </c>
      <c r="U244" s="38" t="s">
        <v>271</v>
      </c>
      <c r="V244" s="38" t="s">
        <v>279</v>
      </c>
      <c r="W244" s="38" t="s">
        <v>272</v>
      </c>
      <c r="X244" s="38" t="s">
        <v>288</v>
      </c>
    </row>
    <row r="245" spans="3:24" x14ac:dyDescent="0.15">
      <c r="C245" s="48" t="s">
        <v>399</v>
      </c>
      <c r="D245" s="48"/>
      <c r="R245" s="48">
        <v>1099</v>
      </c>
      <c r="U245" s="38" t="s">
        <v>272</v>
      </c>
      <c r="V245" s="38" t="s">
        <v>282</v>
      </c>
      <c r="W245" s="38" t="s">
        <v>279</v>
      </c>
      <c r="X245" s="38" t="s">
        <v>279</v>
      </c>
    </row>
    <row r="246" spans="3:24" x14ac:dyDescent="0.15">
      <c r="C246" s="48" t="s">
        <v>400</v>
      </c>
      <c r="D246" s="48"/>
      <c r="R246" s="48">
        <v>1283</v>
      </c>
      <c r="U246" s="38" t="s">
        <v>272</v>
      </c>
      <c r="V246" s="38" t="s">
        <v>276</v>
      </c>
      <c r="W246" s="38" t="s">
        <v>273</v>
      </c>
      <c r="X246" s="38" t="s">
        <v>281</v>
      </c>
    </row>
    <row r="247" spans="3:24" x14ac:dyDescent="0.15">
      <c r="C247" s="48" t="s">
        <v>105</v>
      </c>
      <c r="D247" s="48"/>
      <c r="R247" s="48">
        <v>932</v>
      </c>
      <c r="U247" s="38" t="s">
        <v>271</v>
      </c>
      <c r="V247" s="38" t="s">
        <v>279</v>
      </c>
      <c r="W247" s="38" t="s">
        <v>281</v>
      </c>
      <c r="X247" s="38" t="s">
        <v>276</v>
      </c>
    </row>
    <row r="248" spans="3:24" x14ac:dyDescent="0.15">
      <c r="C248" s="48" t="s">
        <v>401</v>
      </c>
      <c r="D248" s="48"/>
      <c r="R248" s="48">
        <v>1119</v>
      </c>
      <c r="U248" s="38" t="s">
        <v>272</v>
      </c>
      <c r="V248" s="38" t="s">
        <v>272</v>
      </c>
      <c r="W248" s="38" t="s">
        <v>272</v>
      </c>
      <c r="X248" s="38" t="s">
        <v>279</v>
      </c>
    </row>
    <row r="249" spans="3:24" x14ac:dyDescent="0.15">
      <c r="C249" s="48" t="s">
        <v>402</v>
      </c>
      <c r="D249" s="48"/>
      <c r="R249" s="48">
        <v>1305</v>
      </c>
      <c r="U249" s="38" t="s">
        <v>272</v>
      </c>
      <c r="V249" s="38" t="s">
        <v>281</v>
      </c>
      <c r="W249" s="38" t="s">
        <v>282</v>
      </c>
      <c r="X249" s="38" t="s">
        <v>278</v>
      </c>
    </row>
    <row r="250" spans="3:24" x14ac:dyDescent="0.15">
      <c r="C250" s="48" t="s">
        <v>106</v>
      </c>
      <c r="D250" s="48"/>
      <c r="R250" s="48">
        <v>350</v>
      </c>
      <c r="U250" s="38" t="s">
        <v>271</v>
      </c>
      <c r="V250" s="38" t="s">
        <v>281</v>
      </c>
      <c r="W250" s="38" t="s">
        <v>278</v>
      </c>
      <c r="X250" s="38" t="s">
        <v>282</v>
      </c>
    </row>
    <row r="251" spans="3:24" x14ac:dyDescent="0.15">
      <c r="C251" s="48" t="s">
        <v>403</v>
      </c>
      <c r="D251" s="48"/>
      <c r="R251" s="48">
        <v>420</v>
      </c>
      <c r="U251" s="38" t="s">
        <v>271</v>
      </c>
      <c r="V251" s="38" t="s">
        <v>274</v>
      </c>
      <c r="W251" s="38" t="s">
        <v>276</v>
      </c>
      <c r="X251" s="38" t="s">
        <v>282</v>
      </c>
    </row>
    <row r="252" spans="3:24" x14ac:dyDescent="0.15">
      <c r="C252" s="48" t="s">
        <v>404</v>
      </c>
      <c r="D252" s="48"/>
      <c r="R252" s="48">
        <v>490</v>
      </c>
      <c r="U252" s="38" t="s">
        <v>271</v>
      </c>
      <c r="V252" s="38" t="s">
        <v>274</v>
      </c>
      <c r="W252" s="38" t="s">
        <v>279</v>
      </c>
      <c r="X252" s="38" t="s">
        <v>282</v>
      </c>
    </row>
    <row r="253" spans="3:24" x14ac:dyDescent="0.15">
      <c r="C253" s="48" t="s">
        <v>107</v>
      </c>
      <c r="D253" s="48"/>
      <c r="R253" s="48">
        <v>484</v>
      </c>
      <c r="U253" s="38" t="s">
        <v>271</v>
      </c>
      <c r="V253" s="38" t="s">
        <v>274</v>
      </c>
      <c r="W253" s="38" t="s">
        <v>273</v>
      </c>
      <c r="X253" s="38" t="s">
        <v>274</v>
      </c>
    </row>
    <row r="254" spans="3:24" x14ac:dyDescent="0.15">
      <c r="C254" s="48" t="s">
        <v>405</v>
      </c>
      <c r="D254" s="48"/>
      <c r="R254" s="48">
        <v>581</v>
      </c>
      <c r="U254" s="38" t="s">
        <v>271</v>
      </c>
      <c r="V254" s="38" t="s">
        <v>278</v>
      </c>
      <c r="W254" s="38" t="s">
        <v>273</v>
      </c>
      <c r="X254" s="38" t="s">
        <v>272</v>
      </c>
    </row>
    <row r="255" spans="3:24" x14ac:dyDescent="0.15">
      <c r="C255" s="48" t="s">
        <v>406</v>
      </c>
      <c r="D255" s="48"/>
      <c r="R255" s="48">
        <v>678</v>
      </c>
      <c r="U255" s="38" t="s">
        <v>271</v>
      </c>
      <c r="V255" s="38" t="s">
        <v>288</v>
      </c>
      <c r="W255" s="38" t="s">
        <v>289</v>
      </c>
      <c r="X255" s="38" t="s">
        <v>273</v>
      </c>
    </row>
    <row r="256" spans="3:24" x14ac:dyDescent="0.15">
      <c r="C256" s="48" t="s">
        <v>108</v>
      </c>
      <c r="D256" s="48"/>
      <c r="R256" s="48">
        <v>549</v>
      </c>
      <c r="U256" s="38" t="s">
        <v>271</v>
      </c>
      <c r="V256" s="38" t="s">
        <v>278</v>
      </c>
      <c r="W256" s="38" t="s">
        <v>274</v>
      </c>
      <c r="X256" s="38" t="s">
        <v>279</v>
      </c>
    </row>
    <row r="257" spans="3:24" x14ac:dyDescent="0.15">
      <c r="C257" s="48" t="s">
        <v>407</v>
      </c>
      <c r="D257" s="48"/>
      <c r="R257" s="48">
        <v>659</v>
      </c>
      <c r="U257" s="38" t="s">
        <v>271</v>
      </c>
      <c r="V257" s="38" t="s">
        <v>288</v>
      </c>
      <c r="W257" s="38" t="s">
        <v>278</v>
      </c>
      <c r="X257" s="38" t="s">
        <v>279</v>
      </c>
    </row>
    <row r="258" spans="3:24" x14ac:dyDescent="0.15">
      <c r="C258" s="48" t="s">
        <v>408</v>
      </c>
      <c r="D258" s="48"/>
      <c r="R258" s="48">
        <v>769</v>
      </c>
      <c r="U258" s="38" t="s">
        <v>271</v>
      </c>
      <c r="V258" s="38" t="s">
        <v>289</v>
      </c>
      <c r="W258" s="38" t="s">
        <v>288</v>
      </c>
      <c r="X258" s="38" t="s">
        <v>279</v>
      </c>
    </row>
    <row r="259" spans="3:24" x14ac:dyDescent="0.15">
      <c r="C259" s="48" t="s">
        <v>109</v>
      </c>
      <c r="D259" s="48"/>
      <c r="R259" s="48">
        <v>614</v>
      </c>
      <c r="U259" s="38" t="s">
        <v>271</v>
      </c>
      <c r="V259" s="38" t="s">
        <v>288</v>
      </c>
      <c r="W259" s="38" t="s">
        <v>272</v>
      </c>
      <c r="X259" s="38" t="s">
        <v>274</v>
      </c>
    </row>
    <row r="260" spans="3:24" x14ac:dyDescent="0.15">
      <c r="C260" s="48" t="s">
        <v>409</v>
      </c>
      <c r="D260" s="48"/>
      <c r="R260" s="48">
        <v>737</v>
      </c>
      <c r="U260" s="38" t="s">
        <v>271</v>
      </c>
      <c r="V260" s="38" t="s">
        <v>289</v>
      </c>
      <c r="W260" s="38" t="s">
        <v>281</v>
      </c>
      <c r="X260" s="38" t="s">
        <v>289</v>
      </c>
    </row>
    <row r="261" spans="3:24" x14ac:dyDescent="0.15">
      <c r="C261" s="48" t="s">
        <v>410</v>
      </c>
      <c r="D261" s="48"/>
      <c r="R261" s="48">
        <v>860</v>
      </c>
      <c r="U261" s="38" t="s">
        <v>271</v>
      </c>
      <c r="V261" s="38" t="s">
        <v>273</v>
      </c>
      <c r="W261" s="38" t="s">
        <v>288</v>
      </c>
      <c r="X261" s="38" t="s">
        <v>282</v>
      </c>
    </row>
    <row r="262" spans="3:24" x14ac:dyDescent="0.15">
      <c r="C262" s="48" t="s">
        <v>110</v>
      </c>
      <c r="D262" s="48"/>
      <c r="R262" s="48">
        <v>680</v>
      </c>
      <c r="U262" s="38" t="s">
        <v>271</v>
      </c>
      <c r="V262" s="38" t="s">
        <v>288</v>
      </c>
      <c r="W262" s="38" t="s">
        <v>273</v>
      </c>
      <c r="X262" s="38" t="s">
        <v>282</v>
      </c>
    </row>
    <row r="263" spans="3:24" x14ac:dyDescent="0.15">
      <c r="C263" s="48" t="s">
        <v>411</v>
      </c>
      <c r="D263" s="48"/>
      <c r="R263" s="48">
        <v>816</v>
      </c>
      <c r="U263" s="38" t="s">
        <v>271</v>
      </c>
      <c r="V263" s="38" t="s">
        <v>273</v>
      </c>
      <c r="W263" s="38" t="s">
        <v>272</v>
      </c>
      <c r="X263" s="38" t="s">
        <v>288</v>
      </c>
    </row>
    <row r="264" spans="3:24" x14ac:dyDescent="0.15">
      <c r="C264" s="48" t="s">
        <v>412</v>
      </c>
      <c r="D264" s="48"/>
      <c r="R264" s="48">
        <v>952</v>
      </c>
      <c r="U264" s="38" t="s">
        <v>271</v>
      </c>
      <c r="V264" s="38" t="s">
        <v>279</v>
      </c>
      <c r="W264" s="38" t="s">
        <v>278</v>
      </c>
      <c r="X264" s="38" t="s">
        <v>276</v>
      </c>
    </row>
    <row r="265" spans="3:24" x14ac:dyDescent="0.15">
      <c r="C265" s="48" t="s">
        <v>111</v>
      </c>
      <c r="D265" s="48"/>
      <c r="R265" s="48">
        <v>512</v>
      </c>
      <c r="U265" s="38" t="s">
        <v>271</v>
      </c>
      <c r="V265" s="38" t="s">
        <v>278</v>
      </c>
      <c r="W265" s="38" t="s">
        <v>272</v>
      </c>
      <c r="X265" s="38" t="s">
        <v>276</v>
      </c>
    </row>
    <row r="266" spans="3:24" x14ac:dyDescent="0.15">
      <c r="C266" s="48" t="s">
        <v>413</v>
      </c>
      <c r="D266" s="48"/>
      <c r="R266" s="48">
        <v>615</v>
      </c>
      <c r="U266" s="38" t="s">
        <v>271</v>
      </c>
      <c r="V266" s="38" t="s">
        <v>288</v>
      </c>
      <c r="W266" s="38" t="s">
        <v>272</v>
      </c>
      <c r="X266" s="38" t="s">
        <v>278</v>
      </c>
    </row>
    <row r="267" spans="3:24" x14ac:dyDescent="0.15">
      <c r="C267" s="48" t="s">
        <v>414</v>
      </c>
      <c r="D267" s="48"/>
      <c r="R267" s="48">
        <v>717</v>
      </c>
      <c r="U267" s="38" t="s">
        <v>271</v>
      </c>
      <c r="V267" s="38" t="s">
        <v>289</v>
      </c>
      <c r="W267" s="38" t="s">
        <v>272</v>
      </c>
      <c r="X267" s="38" t="s">
        <v>289</v>
      </c>
    </row>
    <row r="268" spans="3:24" x14ac:dyDescent="0.15">
      <c r="C268" s="48" t="s">
        <v>112</v>
      </c>
      <c r="D268" s="48"/>
      <c r="R268" s="48">
        <v>577</v>
      </c>
      <c r="U268" s="38" t="s">
        <v>271</v>
      </c>
      <c r="V268" s="38" t="s">
        <v>278</v>
      </c>
      <c r="W268" s="38" t="s">
        <v>289</v>
      </c>
      <c r="X268" s="38" t="s">
        <v>289</v>
      </c>
    </row>
    <row r="269" spans="3:24" x14ac:dyDescent="0.15">
      <c r="C269" s="48" t="s">
        <v>415</v>
      </c>
      <c r="D269" s="48"/>
      <c r="R269" s="48">
        <v>693</v>
      </c>
      <c r="U269" s="38" t="s">
        <v>271</v>
      </c>
      <c r="V269" s="38" t="s">
        <v>288</v>
      </c>
      <c r="W269" s="38" t="s">
        <v>279</v>
      </c>
      <c r="X269" s="38" t="s">
        <v>281</v>
      </c>
    </row>
    <row r="270" spans="3:24" x14ac:dyDescent="0.15">
      <c r="C270" s="48" t="s">
        <v>416</v>
      </c>
      <c r="D270" s="48"/>
      <c r="R270" s="48">
        <v>808</v>
      </c>
      <c r="U270" s="38" t="s">
        <v>271</v>
      </c>
      <c r="V270" s="38" t="s">
        <v>273</v>
      </c>
      <c r="W270" s="38" t="s">
        <v>282</v>
      </c>
      <c r="X270" s="38" t="s">
        <v>273</v>
      </c>
    </row>
    <row r="271" spans="3:24" x14ac:dyDescent="0.15">
      <c r="C271" s="48" t="s">
        <v>113</v>
      </c>
      <c r="D271" s="48"/>
      <c r="R271" s="48">
        <v>642</v>
      </c>
      <c r="U271" s="38" t="s">
        <v>271</v>
      </c>
      <c r="V271" s="38" t="s">
        <v>288</v>
      </c>
      <c r="W271" s="38" t="s">
        <v>274</v>
      </c>
      <c r="X271" s="38" t="s">
        <v>276</v>
      </c>
    </row>
    <row r="272" spans="3:24" x14ac:dyDescent="0.15">
      <c r="C272" s="48" t="s">
        <v>417</v>
      </c>
      <c r="D272" s="48"/>
      <c r="R272" s="48">
        <v>771</v>
      </c>
      <c r="U272" s="38" t="s">
        <v>271</v>
      </c>
      <c r="V272" s="38" t="s">
        <v>289</v>
      </c>
      <c r="W272" s="38" t="s">
        <v>289</v>
      </c>
      <c r="X272" s="38" t="s">
        <v>272</v>
      </c>
    </row>
    <row r="273" spans="3:24" x14ac:dyDescent="0.15">
      <c r="C273" s="48" t="s">
        <v>418</v>
      </c>
      <c r="D273" s="48"/>
      <c r="R273" s="48">
        <v>899</v>
      </c>
      <c r="U273" s="38" t="s">
        <v>271</v>
      </c>
      <c r="V273" s="38" t="s">
        <v>273</v>
      </c>
      <c r="W273" s="38" t="s">
        <v>279</v>
      </c>
      <c r="X273" s="38" t="s">
        <v>279</v>
      </c>
    </row>
    <row r="274" spans="3:24" x14ac:dyDescent="0.15">
      <c r="C274" s="48" t="s">
        <v>114</v>
      </c>
      <c r="D274" s="48"/>
      <c r="R274" s="48">
        <v>708</v>
      </c>
      <c r="U274" s="38" t="s">
        <v>271</v>
      </c>
      <c r="V274" s="38" t="s">
        <v>289</v>
      </c>
      <c r="W274" s="38" t="s">
        <v>282</v>
      </c>
      <c r="X274" s="38" t="s">
        <v>273</v>
      </c>
    </row>
    <row r="275" spans="3:24" x14ac:dyDescent="0.15">
      <c r="C275" s="48" t="s">
        <v>419</v>
      </c>
      <c r="D275" s="48"/>
      <c r="R275" s="48">
        <v>850</v>
      </c>
      <c r="U275" s="38" t="s">
        <v>271</v>
      </c>
      <c r="V275" s="38" t="s">
        <v>273</v>
      </c>
      <c r="W275" s="38" t="s">
        <v>278</v>
      </c>
      <c r="X275" s="38" t="s">
        <v>282</v>
      </c>
    </row>
    <row r="276" spans="3:24" x14ac:dyDescent="0.15">
      <c r="C276" s="48" t="s">
        <v>420</v>
      </c>
      <c r="D276" s="48"/>
      <c r="R276" s="48">
        <v>991</v>
      </c>
      <c r="U276" s="38" t="s">
        <v>271</v>
      </c>
      <c r="V276" s="38" t="s">
        <v>279</v>
      </c>
      <c r="W276" s="38" t="s">
        <v>279</v>
      </c>
      <c r="X276" s="38" t="s">
        <v>272</v>
      </c>
    </row>
    <row r="277" spans="3:24" x14ac:dyDescent="0.15">
      <c r="C277" s="48" t="s">
        <v>115</v>
      </c>
      <c r="D277" s="48"/>
      <c r="R277" s="48">
        <v>610</v>
      </c>
      <c r="U277" s="38" t="s">
        <v>271</v>
      </c>
      <c r="V277" s="38" t="s">
        <v>288</v>
      </c>
      <c r="W277" s="38" t="s">
        <v>272</v>
      </c>
      <c r="X277" s="38" t="s">
        <v>282</v>
      </c>
    </row>
    <row r="278" spans="3:24" x14ac:dyDescent="0.15">
      <c r="C278" s="48" t="s">
        <v>421</v>
      </c>
      <c r="D278" s="48"/>
      <c r="R278" s="48">
        <v>732</v>
      </c>
      <c r="U278" s="38" t="s">
        <v>271</v>
      </c>
      <c r="V278" s="38" t="s">
        <v>289</v>
      </c>
      <c r="W278" s="38" t="s">
        <v>281</v>
      </c>
      <c r="X278" s="38" t="s">
        <v>276</v>
      </c>
    </row>
    <row r="279" spans="3:24" x14ac:dyDescent="0.15">
      <c r="C279" s="48" t="s">
        <v>422</v>
      </c>
      <c r="D279" s="48"/>
      <c r="R279" s="48">
        <v>854</v>
      </c>
      <c r="U279" s="38" t="s">
        <v>271</v>
      </c>
      <c r="V279" s="38" t="s">
        <v>273</v>
      </c>
      <c r="W279" s="38" t="s">
        <v>278</v>
      </c>
      <c r="X279" s="38" t="s">
        <v>274</v>
      </c>
    </row>
    <row r="280" spans="3:24" x14ac:dyDescent="0.15">
      <c r="C280" s="48" t="s">
        <v>116</v>
      </c>
      <c r="D280" s="48"/>
      <c r="R280" s="48">
        <v>675</v>
      </c>
      <c r="U280" s="38" t="s">
        <v>271</v>
      </c>
      <c r="V280" s="38" t="s">
        <v>288</v>
      </c>
      <c r="W280" s="38" t="s">
        <v>289</v>
      </c>
      <c r="X280" s="38" t="s">
        <v>278</v>
      </c>
    </row>
    <row r="281" spans="3:24" x14ac:dyDescent="0.15">
      <c r="C281" s="48" t="s">
        <v>423</v>
      </c>
      <c r="D281" s="48"/>
      <c r="R281" s="48">
        <v>810</v>
      </c>
      <c r="U281" s="38" t="s">
        <v>271</v>
      </c>
      <c r="V281" s="38" t="s">
        <v>273</v>
      </c>
      <c r="W281" s="38" t="s">
        <v>272</v>
      </c>
      <c r="X281" s="38" t="s">
        <v>282</v>
      </c>
    </row>
    <row r="282" spans="3:24" x14ac:dyDescent="0.15">
      <c r="C282" s="48" t="s">
        <v>424</v>
      </c>
      <c r="D282" s="48"/>
      <c r="R282" s="48">
        <v>945</v>
      </c>
      <c r="U282" s="38" t="s">
        <v>271</v>
      </c>
      <c r="V282" s="38" t="s">
        <v>279</v>
      </c>
      <c r="W282" s="38" t="s">
        <v>274</v>
      </c>
      <c r="X282" s="38" t="s">
        <v>278</v>
      </c>
    </row>
    <row r="283" spans="3:24" x14ac:dyDescent="0.15">
      <c r="C283" s="48" t="s">
        <v>117</v>
      </c>
      <c r="D283" s="48"/>
      <c r="R283" s="48">
        <v>741</v>
      </c>
      <c r="U283" s="38" t="s">
        <v>271</v>
      </c>
      <c r="V283" s="38" t="s">
        <v>289</v>
      </c>
      <c r="W283" s="38" t="s">
        <v>274</v>
      </c>
      <c r="X283" s="38" t="s">
        <v>272</v>
      </c>
    </row>
    <row r="284" spans="3:24" x14ac:dyDescent="0.15">
      <c r="C284" s="48" t="s">
        <v>425</v>
      </c>
      <c r="D284" s="48"/>
      <c r="R284" s="48">
        <v>889</v>
      </c>
      <c r="U284" s="38" t="s">
        <v>271</v>
      </c>
      <c r="V284" s="38" t="s">
        <v>273</v>
      </c>
      <c r="W284" s="38" t="s">
        <v>273</v>
      </c>
      <c r="X284" s="38" t="s">
        <v>279</v>
      </c>
    </row>
    <row r="285" spans="3:24" x14ac:dyDescent="0.15">
      <c r="C285" s="48" t="s">
        <v>426</v>
      </c>
      <c r="D285" s="48"/>
      <c r="R285" s="48">
        <v>1037</v>
      </c>
      <c r="U285" s="38" t="s">
        <v>272</v>
      </c>
      <c r="V285" s="38" t="s">
        <v>282</v>
      </c>
      <c r="W285" s="38" t="s">
        <v>281</v>
      </c>
      <c r="X285" s="38" t="s">
        <v>289</v>
      </c>
    </row>
    <row r="286" spans="3:24" x14ac:dyDescent="0.15">
      <c r="C286" s="48" t="s">
        <v>118</v>
      </c>
      <c r="D286" s="48"/>
      <c r="R286" s="48">
        <v>691</v>
      </c>
      <c r="U286" s="38" t="s">
        <v>271</v>
      </c>
      <c r="V286" s="38" t="s">
        <v>288</v>
      </c>
      <c r="W286" s="38" t="s">
        <v>279</v>
      </c>
      <c r="X286" s="38" t="s">
        <v>272</v>
      </c>
    </row>
    <row r="287" spans="3:24" x14ac:dyDescent="0.15">
      <c r="C287" s="48" t="s">
        <v>427</v>
      </c>
      <c r="D287" s="48"/>
      <c r="R287" s="48">
        <v>829</v>
      </c>
      <c r="U287" s="38" t="s">
        <v>271</v>
      </c>
      <c r="V287" s="38" t="s">
        <v>273</v>
      </c>
      <c r="W287" s="38" t="s">
        <v>276</v>
      </c>
      <c r="X287" s="38" t="s">
        <v>279</v>
      </c>
    </row>
    <row r="288" spans="3:24" x14ac:dyDescent="0.15">
      <c r="C288" s="48" t="s">
        <v>428</v>
      </c>
      <c r="D288" s="48"/>
      <c r="R288" s="48">
        <v>967</v>
      </c>
      <c r="U288" s="38" t="s">
        <v>271</v>
      </c>
      <c r="V288" s="38" t="s">
        <v>279</v>
      </c>
      <c r="W288" s="38" t="s">
        <v>288</v>
      </c>
      <c r="X288" s="38" t="s">
        <v>289</v>
      </c>
    </row>
    <row r="289" spans="3:24" x14ac:dyDescent="0.15">
      <c r="C289" s="48" t="s">
        <v>119</v>
      </c>
      <c r="D289" s="48"/>
      <c r="R289" s="48">
        <v>757</v>
      </c>
      <c r="U289" s="38" t="s">
        <v>271</v>
      </c>
      <c r="V289" s="38" t="s">
        <v>289</v>
      </c>
      <c r="W289" s="38" t="s">
        <v>278</v>
      </c>
      <c r="X289" s="38" t="s">
        <v>289</v>
      </c>
    </row>
    <row r="290" spans="3:24" x14ac:dyDescent="0.15">
      <c r="C290" s="48" t="s">
        <v>429</v>
      </c>
      <c r="D290" s="48"/>
      <c r="R290" s="48">
        <v>908</v>
      </c>
      <c r="U290" s="38" t="s">
        <v>271</v>
      </c>
      <c r="V290" s="38" t="s">
        <v>279</v>
      </c>
      <c r="W290" s="38" t="s">
        <v>282</v>
      </c>
      <c r="X290" s="38" t="s">
        <v>273</v>
      </c>
    </row>
    <row r="291" spans="3:24" x14ac:dyDescent="0.15">
      <c r="C291" s="48" t="s">
        <v>430</v>
      </c>
      <c r="D291" s="48"/>
      <c r="R291" s="48">
        <v>1059</v>
      </c>
      <c r="U291" s="38" t="s">
        <v>272</v>
      </c>
      <c r="V291" s="38" t="s">
        <v>282</v>
      </c>
      <c r="W291" s="38" t="s">
        <v>278</v>
      </c>
      <c r="X291" s="38" t="s">
        <v>279</v>
      </c>
    </row>
    <row r="292" spans="3:24" x14ac:dyDescent="0.15">
      <c r="C292" s="48" t="s">
        <v>120</v>
      </c>
      <c r="D292" s="48"/>
      <c r="R292" s="48">
        <v>774</v>
      </c>
      <c r="U292" s="38" t="s">
        <v>271</v>
      </c>
      <c r="V292" s="38" t="s">
        <v>289</v>
      </c>
      <c r="W292" s="38" t="s">
        <v>289</v>
      </c>
      <c r="X292" s="38" t="s">
        <v>274</v>
      </c>
    </row>
    <row r="293" spans="3:24" x14ac:dyDescent="0.15">
      <c r="C293" s="48" t="s">
        <v>431</v>
      </c>
      <c r="D293" s="48"/>
      <c r="R293" s="48">
        <v>929</v>
      </c>
      <c r="U293" s="38" t="s">
        <v>271</v>
      </c>
      <c r="V293" s="38" t="s">
        <v>279</v>
      </c>
      <c r="W293" s="38" t="s">
        <v>276</v>
      </c>
      <c r="X293" s="38" t="s">
        <v>279</v>
      </c>
    </row>
    <row r="294" spans="3:24" x14ac:dyDescent="0.15">
      <c r="C294" s="48" t="s">
        <v>432</v>
      </c>
      <c r="D294" s="48"/>
      <c r="R294" s="48">
        <v>1083</v>
      </c>
      <c r="U294" s="38" t="s">
        <v>272</v>
      </c>
      <c r="V294" s="38" t="s">
        <v>282</v>
      </c>
      <c r="W294" s="38" t="s">
        <v>273</v>
      </c>
      <c r="X294" s="38" t="s">
        <v>281</v>
      </c>
    </row>
    <row r="295" spans="3:24" x14ac:dyDescent="0.15">
      <c r="C295" s="48" t="s">
        <v>121</v>
      </c>
      <c r="D295" s="48"/>
      <c r="R295" s="48">
        <v>330</v>
      </c>
      <c r="U295" s="38" t="s">
        <v>271</v>
      </c>
      <c r="V295" s="38" t="s">
        <v>281</v>
      </c>
      <c r="W295" s="38" t="s">
        <v>281</v>
      </c>
      <c r="X295" s="38" t="s">
        <v>282</v>
      </c>
    </row>
    <row r="296" spans="3:24" x14ac:dyDescent="0.15">
      <c r="C296" s="48" t="s">
        <v>433</v>
      </c>
      <c r="D296" s="48"/>
      <c r="R296" s="48">
        <v>396</v>
      </c>
      <c r="U296" s="38" t="s">
        <v>271</v>
      </c>
      <c r="V296" s="38" t="s">
        <v>281</v>
      </c>
      <c r="W296" s="38" t="s">
        <v>279</v>
      </c>
      <c r="X296" s="38" t="s">
        <v>288</v>
      </c>
    </row>
    <row r="297" spans="3:24" x14ac:dyDescent="0.15">
      <c r="C297" s="48" t="s">
        <v>434</v>
      </c>
      <c r="D297" s="48"/>
      <c r="R297" s="48">
        <v>462</v>
      </c>
      <c r="U297" s="38" t="s">
        <v>271</v>
      </c>
      <c r="V297" s="38" t="s">
        <v>274</v>
      </c>
      <c r="W297" s="38" t="s">
        <v>288</v>
      </c>
      <c r="X297" s="38" t="s">
        <v>276</v>
      </c>
    </row>
    <row r="298" spans="3:24" x14ac:dyDescent="0.15">
      <c r="C298" s="48" t="s">
        <v>122</v>
      </c>
      <c r="D298" s="48"/>
      <c r="R298" s="48">
        <v>497</v>
      </c>
      <c r="U298" s="38" t="s">
        <v>271</v>
      </c>
      <c r="V298" s="38" t="s">
        <v>274</v>
      </c>
      <c r="W298" s="38" t="s">
        <v>279</v>
      </c>
      <c r="X298" s="38" t="s">
        <v>289</v>
      </c>
    </row>
    <row r="299" spans="3:24" x14ac:dyDescent="0.15">
      <c r="C299" s="48" t="s">
        <v>435</v>
      </c>
      <c r="D299" s="48"/>
      <c r="R299" s="48">
        <v>596</v>
      </c>
      <c r="U299" s="38" t="s">
        <v>271</v>
      </c>
      <c r="V299" s="38" t="s">
        <v>278</v>
      </c>
      <c r="W299" s="38" t="s">
        <v>279</v>
      </c>
      <c r="X299" s="38" t="s">
        <v>288</v>
      </c>
    </row>
    <row r="300" spans="3:24" x14ac:dyDescent="0.15">
      <c r="C300" s="48" t="s">
        <v>436</v>
      </c>
      <c r="D300" s="48"/>
      <c r="R300" s="48">
        <v>695</v>
      </c>
      <c r="U300" s="38" t="s">
        <v>271</v>
      </c>
      <c r="V300" s="38" t="s">
        <v>288</v>
      </c>
      <c r="W300" s="38" t="s">
        <v>279</v>
      </c>
      <c r="X300" s="38" t="s">
        <v>278</v>
      </c>
    </row>
    <row r="301" spans="3:24" x14ac:dyDescent="0.15">
      <c r="C301" s="48" t="s">
        <v>123</v>
      </c>
      <c r="D301" s="48"/>
      <c r="R301" s="48">
        <v>579</v>
      </c>
      <c r="U301" s="38" t="s">
        <v>271</v>
      </c>
      <c r="V301" s="38" t="s">
        <v>278</v>
      </c>
      <c r="W301" s="38" t="s">
        <v>289</v>
      </c>
      <c r="X301" s="38" t="s">
        <v>279</v>
      </c>
    </row>
    <row r="302" spans="3:24" x14ac:dyDescent="0.15">
      <c r="C302" s="48" t="s">
        <v>437</v>
      </c>
      <c r="D302" s="48"/>
      <c r="R302" s="48">
        <v>695</v>
      </c>
      <c r="U302" s="38" t="s">
        <v>271</v>
      </c>
      <c r="V302" s="38" t="s">
        <v>288</v>
      </c>
      <c r="W302" s="38" t="s">
        <v>279</v>
      </c>
      <c r="X302" s="38" t="s">
        <v>278</v>
      </c>
    </row>
    <row r="303" spans="3:24" x14ac:dyDescent="0.15">
      <c r="C303" s="48" t="s">
        <v>438</v>
      </c>
      <c r="D303" s="48"/>
      <c r="R303" s="48">
        <v>810</v>
      </c>
      <c r="U303" s="38" t="s">
        <v>271</v>
      </c>
      <c r="V303" s="38" t="s">
        <v>273</v>
      </c>
      <c r="W303" s="38" t="s">
        <v>272</v>
      </c>
      <c r="X303" s="38" t="s">
        <v>282</v>
      </c>
    </row>
    <row r="304" spans="3:24" x14ac:dyDescent="0.15">
      <c r="C304" s="48" t="s">
        <v>124</v>
      </c>
      <c r="D304" s="48"/>
      <c r="R304" s="48">
        <v>660</v>
      </c>
      <c r="U304" s="38" t="s">
        <v>271</v>
      </c>
      <c r="V304" s="38" t="s">
        <v>288</v>
      </c>
      <c r="W304" s="38" t="s">
        <v>288</v>
      </c>
      <c r="X304" s="38" t="s">
        <v>282</v>
      </c>
    </row>
    <row r="305" spans="3:24" x14ac:dyDescent="0.15">
      <c r="C305" s="48" t="s">
        <v>439</v>
      </c>
      <c r="D305" s="48"/>
      <c r="R305" s="48">
        <v>792</v>
      </c>
      <c r="U305" s="38" t="s">
        <v>271</v>
      </c>
      <c r="V305" s="38" t="s">
        <v>289</v>
      </c>
      <c r="W305" s="38" t="s">
        <v>279</v>
      </c>
      <c r="X305" s="38" t="s">
        <v>276</v>
      </c>
    </row>
    <row r="306" spans="3:24" x14ac:dyDescent="0.15">
      <c r="C306" s="48" t="s">
        <v>440</v>
      </c>
      <c r="D306" s="48"/>
      <c r="R306" s="48">
        <v>924</v>
      </c>
      <c r="U306" s="38" t="s">
        <v>271</v>
      </c>
      <c r="V306" s="38" t="s">
        <v>279</v>
      </c>
      <c r="W306" s="38" t="s">
        <v>276</v>
      </c>
      <c r="X306" s="38" t="s">
        <v>274</v>
      </c>
    </row>
    <row r="307" spans="3:24" x14ac:dyDescent="0.15">
      <c r="C307" s="48" t="s">
        <v>125</v>
      </c>
      <c r="D307" s="48"/>
      <c r="R307" s="48">
        <v>742</v>
      </c>
      <c r="U307" s="38" t="s">
        <v>271</v>
      </c>
      <c r="V307" s="38" t="s">
        <v>289</v>
      </c>
      <c r="W307" s="38" t="s">
        <v>274</v>
      </c>
      <c r="X307" s="38" t="s">
        <v>276</v>
      </c>
    </row>
    <row r="308" spans="3:24" x14ac:dyDescent="0.15">
      <c r="C308" s="48" t="s">
        <v>441</v>
      </c>
      <c r="D308" s="48"/>
      <c r="R308" s="48">
        <v>890</v>
      </c>
      <c r="U308" s="38" t="s">
        <v>271</v>
      </c>
      <c r="V308" s="38" t="s">
        <v>273</v>
      </c>
      <c r="W308" s="38" t="s">
        <v>279</v>
      </c>
      <c r="X308" s="38" t="s">
        <v>282</v>
      </c>
    </row>
    <row r="309" spans="3:24" x14ac:dyDescent="0.15">
      <c r="C309" s="48" t="s">
        <v>442</v>
      </c>
      <c r="D309" s="48"/>
      <c r="R309" s="48">
        <v>1038</v>
      </c>
      <c r="U309" s="38" t="s">
        <v>272</v>
      </c>
      <c r="V309" s="38" t="s">
        <v>282</v>
      </c>
      <c r="W309" s="38" t="s">
        <v>281</v>
      </c>
      <c r="X309" s="38" t="s">
        <v>273</v>
      </c>
    </row>
    <row r="310" spans="3:24" x14ac:dyDescent="0.15">
      <c r="C310" s="48" t="s">
        <v>126</v>
      </c>
      <c r="D310" s="48"/>
      <c r="R310" s="48">
        <v>470</v>
      </c>
      <c r="U310" s="38" t="s">
        <v>271</v>
      </c>
      <c r="V310" s="38" t="s">
        <v>274</v>
      </c>
      <c r="W310" s="38" t="s">
        <v>289</v>
      </c>
      <c r="X310" s="38" t="s">
        <v>282</v>
      </c>
    </row>
    <row r="311" spans="3:24" x14ac:dyDescent="0.15">
      <c r="C311" s="48" t="s">
        <v>443</v>
      </c>
      <c r="D311" s="48"/>
      <c r="R311" s="48">
        <v>564</v>
      </c>
      <c r="U311" s="38" t="s">
        <v>271</v>
      </c>
      <c r="V311" s="38" t="s">
        <v>278</v>
      </c>
      <c r="W311" s="38" t="s">
        <v>288</v>
      </c>
      <c r="X311" s="38" t="s">
        <v>274</v>
      </c>
    </row>
    <row r="312" spans="3:24" x14ac:dyDescent="0.15">
      <c r="C312" s="48" t="s">
        <v>444</v>
      </c>
      <c r="D312" s="48"/>
      <c r="R312" s="48">
        <v>658</v>
      </c>
      <c r="U312" s="38" t="s">
        <v>271</v>
      </c>
      <c r="V312" s="38" t="s">
        <v>288</v>
      </c>
      <c r="W312" s="38" t="s">
        <v>278</v>
      </c>
      <c r="X312" s="38" t="s">
        <v>273</v>
      </c>
    </row>
    <row r="313" spans="3:24" x14ac:dyDescent="0.15">
      <c r="C313" s="48" t="s">
        <v>127</v>
      </c>
      <c r="D313" s="48"/>
      <c r="R313" s="48">
        <v>551</v>
      </c>
      <c r="U313" s="38" t="s">
        <v>271</v>
      </c>
      <c r="V313" s="38" t="s">
        <v>278</v>
      </c>
      <c r="W313" s="38" t="s">
        <v>278</v>
      </c>
      <c r="X313" s="38" t="s">
        <v>272</v>
      </c>
    </row>
    <row r="314" spans="3:24" x14ac:dyDescent="0.15">
      <c r="C314" s="48" t="s">
        <v>445</v>
      </c>
      <c r="D314" s="48"/>
      <c r="R314" s="48">
        <v>661</v>
      </c>
      <c r="U314" s="38" t="s">
        <v>271</v>
      </c>
      <c r="V314" s="38" t="s">
        <v>288</v>
      </c>
      <c r="W314" s="38" t="s">
        <v>288</v>
      </c>
      <c r="X314" s="38" t="s">
        <v>272</v>
      </c>
    </row>
    <row r="315" spans="3:24" x14ac:dyDescent="0.15">
      <c r="C315" s="48" t="s">
        <v>446</v>
      </c>
      <c r="D315" s="48"/>
      <c r="R315" s="48">
        <v>772</v>
      </c>
      <c r="U315" s="38" t="s">
        <v>271</v>
      </c>
      <c r="V315" s="38" t="s">
        <v>289</v>
      </c>
      <c r="W315" s="38" t="s">
        <v>289</v>
      </c>
      <c r="X315" s="38" t="s">
        <v>276</v>
      </c>
    </row>
    <row r="316" spans="3:24" x14ac:dyDescent="0.15">
      <c r="C316" s="48" t="s">
        <v>128</v>
      </c>
      <c r="D316" s="48"/>
      <c r="R316" s="48">
        <v>632</v>
      </c>
      <c r="U316" s="38" t="s">
        <v>271</v>
      </c>
      <c r="V316" s="38" t="s">
        <v>288</v>
      </c>
      <c r="W316" s="38" t="s">
        <v>281</v>
      </c>
      <c r="X316" s="38" t="s">
        <v>276</v>
      </c>
    </row>
    <row r="317" spans="3:24" x14ac:dyDescent="0.15">
      <c r="C317" s="48" t="s">
        <v>447</v>
      </c>
      <c r="D317" s="48"/>
      <c r="R317" s="48">
        <v>758</v>
      </c>
      <c r="U317" s="38" t="s">
        <v>271</v>
      </c>
      <c r="V317" s="38" t="s">
        <v>289</v>
      </c>
      <c r="W317" s="38" t="s">
        <v>278</v>
      </c>
      <c r="X317" s="38" t="s">
        <v>273</v>
      </c>
    </row>
    <row r="318" spans="3:24" x14ac:dyDescent="0.15">
      <c r="C318" s="48" t="s">
        <v>448</v>
      </c>
      <c r="D318" s="48"/>
      <c r="R318" s="48">
        <v>885</v>
      </c>
      <c r="U318" s="38" t="s">
        <v>271</v>
      </c>
      <c r="V318" s="38" t="s">
        <v>273</v>
      </c>
      <c r="W318" s="38" t="s">
        <v>273</v>
      </c>
      <c r="X318" s="38" t="s">
        <v>278</v>
      </c>
    </row>
    <row r="319" spans="3:24" x14ac:dyDescent="0.15">
      <c r="C319" s="48" t="s">
        <v>129</v>
      </c>
      <c r="D319" s="48"/>
      <c r="R319" s="48">
        <v>715</v>
      </c>
      <c r="U319" s="38" t="s">
        <v>271</v>
      </c>
      <c r="V319" s="38" t="s">
        <v>289</v>
      </c>
      <c r="W319" s="38" t="s">
        <v>272</v>
      </c>
      <c r="X319" s="38" t="s">
        <v>278</v>
      </c>
    </row>
    <row r="320" spans="3:24" x14ac:dyDescent="0.15">
      <c r="C320" s="48" t="s">
        <v>449</v>
      </c>
      <c r="D320" s="48"/>
      <c r="R320" s="48">
        <v>858</v>
      </c>
      <c r="U320" s="38" t="s">
        <v>271</v>
      </c>
      <c r="V320" s="38" t="s">
        <v>273</v>
      </c>
      <c r="W320" s="38" t="s">
        <v>278</v>
      </c>
      <c r="X320" s="38" t="s">
        <v>273</v>
      </c>
    </row>
    <row r="321" spans="3:24" x14ac:dyDescent="0.15">
      <c r="C321" s="48" t="s">
        <v>450</v>
      </c>
      <c r="D321" s="48"/>
      <c r="R321" s="48">
        <v>1001</v>
      </c>
      <c r="U321" s="38" t="s">
        <v>272</v>
      </c>
      <c r="V321" s="38" t="s">
        <v>282</v>
      </c>
      <c r="W321" s="38" t="s">
        <v>282</v>
      </c>
      <c r="X321" s="38" t="s">
        <v>272</v>
      </c>
    </row>
    <row r="322" spans="3:24" x14ac:dyDescent="0.15">
      <c r="C322" s="48" t="s">
        <v>130</v>
      </c>
      <c r="D322" s="48"/>
      <c r="R322" s="48">
        <v>517</v>
      </c>
      <c r="U322" s="38" t="s">
        <v>271</v>
      </c>
      <c r="V322" s="38" t="s">
        <v>278</v>
      </c>
      <c r="W322" s="38" t="s">
        <v>272</v>
      </c>
      <c r="X322" s="38" t="s">
        <v>289</v>
      </c>
    </row>
    <row r="323" spans="3:24" x14ac:dyDescent="0.15">
      <c r="C323" s="48" t="s">
        <v>451</v>
      </c>
      <c r="D323" s="48"/>
      <c r="R323" s="48">
        <v>620</v>
      </c>
      <c r="U323" s="38" t="s">
        <v>271</v>
      </c>
      <c r="V323" s="38" t="s">
        <v>288</v>
      </c>
      <c r="W323" s="38" t="s">
        <v>276</v>
      </c>
      <c r="X323" s="38" t="s">
        <v>282</v>
      </c>
    </row>
    <row r="324" spans="3:24" x14ac:dyDescent="0.15">
      <c r="C324" s="48" t="s">
        <v>452</v>
      </c>
      <c r="D324" s="48"/>
      <c r="R324" s="48">
        <v>723</v>
      </c>
      <c r="U324" s="38" t="s">
        <v>271</v>
      </c>
      <c r="V324" s="38" t="s">
        <v>289</v>
      </c>
      <c r="W324" s="38" t="s">
        <v>276</v>
      </c>
      <c r="X324" s="38" t="s">
        <v>281</v>
      </c>
    </row>
    <row r="325" spans="3:24" x14ac:dyDescent="0.15">
      <c r="C325" s="48" t="s">
        <v>131</v>
      </c>
      <c r="D325" s="48"/>
      <c r="R325" s="48">
        <v>599</v>
      </c>
      <c r="U325" s="38" t="s">
        <v>271</v>
      </c>
      <c r="V325" s="38" t="s">
        <v>278</v>
      </c>
      <c r="W325" s="38" t="s">
        <v>279</v>
      </c>
      <c r="X325" s="38" t="s">
        <v>279</v>
      </c>
    </row>
    <row r="326" spans="3:24" x14ac:dyDescent="0.15">
      <c r="C326" s="48" t="s">
        <v>453</v>
      </c>
      <c r="D326" s="48"/>
      <c r="R326" s="48">
        <v>719</v>
      </c>
      <c r="U326" s="38" t="s">
        <v>271</v>
      </c>
      <c r="V326" s="38" t="s">
        <v>289</v>
      </c>
      <c r="W326" s="38" t="s">
        <v>272</v>
      </c>
      <c r="X326" s="38" t="s">
        <v>279</v>
      </c>
    </row>
    <row r="327" spans="3:24" x14ac:dyDescent="0.15">
      <c r="C327" s="48" t="s">
        <v>454</v>
      </c>
      <c r="D327" s="48"/>
      <c r="R327" s="48">
        <v>838</v>
      </c>
      <c r="U327" s="38" t="s">
        <v>271</v>
      </c>
      <c r="V327" s="38" t="s">
        <v>273</v>
      </c>
      <c r="W327" s="38" t="s">
        <v>281</v>
      </c>
      <c r="X327" s="38" t="s">
        <v>273</v>
      </c>
    </row>
    <row r="328" spans="3:24" x14ac:dyDescent="0.15">
      <c r="C328" s="48" t="s">
        <v>132</v>
      </c>
      <c r="D328" s="48"/>
      <c r="R328" s="48">
        <v>681</v>
      </c>
      <c r="U328" s="38" t="s">
        <v>271</v>
      </c>
      <c r="V328" s="38" t="s">
        <v>288</v>
      </c>
      <c r="W328" s="38" t="s">
        <v>273</v>
      </c>
      <c r="X328" s="38" t="s">
        <v>272</v>
      </c>
    </row>
    <row r="329" spans="3:24" x14ac:dyDescent="0.15">
      <c r="C329" s="48" t="s">
        <v>455</v>
      </c>
      <c r="D329" s="48"/>
      <c r="R329" s="48">
        <v>817</v>
      </c>
      <c r="U329" s="38" t="s">
        <v>271</v>
      </c>
      <c r="V329" s="38" t="s">
        <v>273</v>
      </c>
      <c r="W329" s="38" t="s">
        <v>272</v>
      </c>
      <c r="X329" s="38" t="s">
        <v>289</v>
      </c>
    </row>
    <row r="330" spans="3:24" x14ac:dyDescent="0.15">
      <c r="C330" s="48" t="s">
        <v>456</v>
      </c>
      <c r="D330" s="48"/>
      <c r="R330" s="48">
        <v>953</v>
      </c>
      <c r="U330" s="38" t="s">
        <v>271</v>
      </c>
      <c r="V330" s="38" t="s">
        <v>279</v>
      </c>
      <c r="W330" s="38" t="s">
        <v>278</v>
      </c>
      <c r="X330" s="38" t="s">
        <v>281</v>
      </c>
    </row>
    <row r="331" spans="3:24" x14ac:dyDescent="0.15">
      <c r="C331" s="48" t="s">
        <v>133</v>
      </c>
      <c r="D331" s="48"/>
      <c r="R331" s="48">
        <v>582</v>
      </c>
      <c r="U331" s="38" t="s">
        <v>271</v>
      </c>
      <c r="V331" s="38" t="s">
        <v>278</v>
      </c>
      <c r="W331" s="38" t="s">
        <v>273</v>
      </c>
      <c r="X331" s="38" t="s">
        <v>276</v>
      </c>
    </row>
    <row r="332" spans="3:24" x14ac:dyDescent="0.15">
      <c r="C332" s="48" t="s">
        <v>457</v>
      </c>
      <c r="D332" s="48"/>
      <c r="R332" s="48">
        <v>698</v>
      </c>
      <c r="U332" s="38" t="s">
        <v>271</v>
      </c>
      <c r="V332" s="38" t="s">
        <v>288</v>
      </c>
      <c r="W332" s="38" t="s">
        <v>279</v>
      </c>
      <c r="X332" s="38" t="s">
        <v>273</v>
      </c>
    </row>
    <row r="333" spans="3:24" x14ac:dyDescent="0.15">
      <c r="C333" s="48" t="s">
        <v>458</v>
      </c>
      <c r="D333" s="48"/>
      <c r="R333" s="48">
        <v>814</v>
      </c>
      <c r="U333" s="38" t="s">
        <v>271</v>
      </c>
      <c r="V333" s="38" t="s">
        <v>273</v>
      </c>
      <c r="W333" s="38" t="s">
        <v>272</v>
      </c>
      <c r="X333" s="38" t="s">
        <v>274</v>
      </c>
    </row>
    <row r="334" spans="3:24" x14ac:dyDescent="0.15">
      <c r="C334" s="48" t="s">
        <v>134</v>
      </c>
      <c r="D334" s="48"/>
      <c r="R334" s="48">
        <v>665</v>
      </c>
      <c r="U334" s="38" t="s">
        <v>271</v>
      </c>
      <c r="V334" s="38" t="s">
        <v>288</v>
      </c>
      <c r="W334" s="38" t="s">
        <v>288</v>
      </c>
      <c r="X334" s="38" t="s">
        <v>278</v>
      </c>
    </row>
    <row r="335" spans="3:24" x14ac:dyDescent="0.15">
      <c r="C335" s="48" t="s">
        <v>459</v>
      </c>
      <c r="D335" s="48"/>
      <c r="R335" s="48">
        <v>798</v>
      </c>
      <c r="U335" s="38" t="s">
        <v>271</v>
      </c>
      <c r="V335" s="38" t="s">
        <v>289</v>
      </c>
      <c r="W335" s="38" t="s">
        <v>279</v>
      </c>
      <c r="X335" s="38" t="s">
        <v>273</v>
      </c>
    </row>
    <row r="336" spans="3:24" x14ac:dyDescent="0.15">
      <c r="C336" s="48" t="s">
        <v>460</v>
      </c>
      <c r="D336" s="48"/>
      <c r="R336" s="48">
        <v>931</v>
      </c>
      <c r="U336" s="38" t="s">
        <v>271</v>
      </c>
      <c r="V336" s="38" t="s">
        <v>279</v>
      </c>
      <c r="W336" s="38" t="s">
        <v>281</v>
      </c>
      <c r="X336" s="38" t="s">
        <v>272</v>
      </c>
    </row>
    <row r="337" spans="3:24" x14ac:dyDescent="0.15">
      <c r="C337" s="48" t="s">
        <v>135</v>
      </c>
      <c r="D337" s="48"/>
      <c r="R337" s="48">
        <v>649</v>
      </c>
      <c r="U337" s="38" t="s">
        <v>271</v>
      </c>
      <c r="V337" s="38" t="s">
        <v>288</v>
      </c>
      <c r="W337" s="38" t="s">
        <v>274</v>
      </c>
      <c r="X337" s="38" t="s">
        <v>279</v>
      </c>
    </row>
    <row r="338" spans="3:24" x14ac:dyDescent="0.15">
      <c r="C338" s="48" t="s">
        <v>461</v>
      </c>
      <c r="D338" s="48"/>
      <c r="R338" s="48">
        <v>779</v>
      </c>
      <c r="U338" s="38" t="s">
        <v>271</v>
      </c>
      <c r="V338" s="38" t="s">
        <v>289</v>
      </c>
      <c r="W338" s="38" t="s">
        <v>289</v>
      </c>
      <c r="X338" s="38" t="s">
        <v>279</v>
      </c>
    </row>
    <row r="339" spans="3:24" x14ac:dyDescent="0.15">
      <c r="C339" s="48" t="s">
        <v>462</v>
      </c>
      <c r="D339" s="48"/>
      <c r="R339" s="48">
        <v>908</v>
      </c>
      <c r="U339" s="38" t="s">
        <v>271</v>
      </c>
      <c r="V339" s="38" t="s">
        <v>279</v>
      </c>
      <c r="W339" s="38" t="s">
        <v>282</v>
      </c>
      <c r="X339" s="38" t="s">
        <v>273</v>
      </c>
    </row>
    <row r="340" spans="3:24" x14ac:dyDescent="0.15">
      <c r="C340" s="48" t="s">
        <v>463</v>
      </c>
      <c r="D340" s="48"/>
      <c r="R340" s="48">
        <v>822</v>
      </c>
      <c r="U340" s="38" t="s">
        <v>271</v>
      </c>
      <c r="V340" s="38" t="s">
        <v>273</v>
      </c>
      <c r="W340" s="38" t="s">
        <v>276</v>
      </c>
      <c r="X340" s="38" t="s">
        <v>276</v>
      </c>
    </row>
    <row r="341" spans="3:24" x14ac:dyDescent="0.15">
      <c r="C341" s="48" t="s">
        <v>464</v>
      </c>
      <c r="D341" s="48"/>
      <c r="R341" s="48">
        <v>986</v>
      </c>
      <c r="U341" s="38" t="s">
        <v>271</v>
      </c>
      <c r="V341" s="38" t="s">
        <v>279</v>
      </c>
      <c r="W341" s="38" t="s">
        <v>273</v>
      </c>
      <c r="X341" s="38" t="s">
        <v>288</v>
      </c>
    </row>
    <row r="342" spans="3:24" x14ac:dyDescent="0.15">
      <c r="C342" s="48" t="s">
        <v>465</v>
      </c>
      <c r="D342" s="48"/>
      <c r="R342" s="48">
        <v>1151</v>
      </c>
      <c r="U342" s="38" t="s">
        <v>272</v>
      </c>
      <c r="V342" s="38" t="s">
        <v>272</v>
      </c>
      <c r="W342" s="38" t="s">
        <v>278</v>
      </c>
      <c r="X342" s="38" t="s">
        <v>272</v>
      </c>
    </row>
    <row r="343" spans="3:24" x14ac:dyDescent="0.15">
      <c r="C343" s="48" t="s">
        <v>136</v>
      </c>
      <c r="D343" s="48"/>
      <c r="R343" s="48">
        <v>406</v>
      </c>
      <c r="U343" s="38" t="s">
        <v>271</v>
      </c>
      <c r="V343" s="38" t="s">
        <v>274</v>
      </c>
      <c r="W343" s="38" t="s">
        <v>282</v>
      </c>
      <c r="X343" s="38" t="s">
        <v>288</v>
      </c>
    </row>
    <row r="344" spans="3:24" x14ac:dyDescent="0.15">
      <c r="C344" s="48" t="s">
        <v>466</v>
      </c>
      <c r="D344" s="48"/>
      <c r="R344" s="48">
        <v>487</v>
      </c>
      <c r="U344" s="38" t="s">
        <v>271</v>
      </c>
      <c r="V344" s="38" t="s">
        <v>274</v>
      </c>
      <c r="W344" s="38" t="s">
        <v>273</v>
      </c>
      <c r="X344" s="38" t="s">
        <v>289</v>
      </c>
    </row>
    <row r="345" spans="3:24" x14ac:dyDescent="0.15">
      <c r="C345" s="48" t="s">
        <v>467</v>
      </c>
      <c r="D345" s="48"/>
      <c r="R345" s="48">
        <v>569</v>
      </c>
      <c r="U345" s="38" t="s">
        <v>271</v>
      </c>
      <c r="V345" s="38" t="s">
        <v>278</v>
      </c>
      <c r="W345" s="38" t="s">
        <v>288</v>
      </c>
      <c r="X345" s="38" t="s">
        <v>279</v>
      </c>
    </row>
    <row r="346" spans="3:24" x14ac:dyDescent="0.15">
      <c r="C346" s="48" t="s">
        <v>137</v>
      </c>
      <c r="D346" s="48"/>
      <c r="R346" s="48">
        <v>607</v>
      </c>
      <c r="U346" s="38" t="s">
        <v>271</v>
      </c>
      <c r="V346" s="38" t="s">
        <v>288</v>
      </c>
      <c r="W346" s="38" t="s">
        <v>282</v>
      </c>
      <c r="X346" s="38" t="s">
        <v>289</v>
      </c>
    </row>
    <row r="347" spans="3:24" x14ac:dyDescent="0.15">
      <c r="C347" s="48" t="s">
        <v>468</v>
      </c>
      <c r="D347" s="48"/>
      <c r="R347" s="48">
        <v>729</v>
      </c>
      <c r="U347" s="38" t="s">
        <v>271</v>
      </c>
      <c r="V347" s="38" t="s">
        <v>289</v>
      </c>
      <c r="W347" s="38" t="s">
        <v>276</v>
      </c>
      <c r="X347" s="38" t="s">
        <v>279</v>
      </c>
    </row>
    <row r="348" spans="3:24" x14ac:dyDescent="0.15">
      <c r="C348" s="48" t="s">
        <v>469</v>
      </c>
      <c r="D348" s="48"/>
      <c r="R348" s="48">
        <v>850</v>
      </c>
      <c r="U348" s="38" t="s">
        <v>271</v>
      </c>
      <c r="V348" s="38" t="s">
        <v>273</v>
      </c>
      <c r="W348" s="38" t="s">
        <v>278</v>
      </c>
      <c r="X348" s="38" t="s">
        <v>282</v>
      </c>
    </row>
    <row r="349" spans="3:24" x14ac:dyDescent="0.15">
      <c r="C349" s="48" t="s">
        <v>138</v>
      </c>
      <c r="D349" s="48"/>
      <c r="R349" s="48">
        <v>704</v>
      </c>
      <c r="U349" s="38" t="s">
        <v>271</v>
      </c>
      <c r="V349" s="38" t="s">
        <v>289</v>
      </c>
      <c r="W349" s="38" t="s">
        <v>282</v>
      </c>
      <c r="X349" s="38" t="s">
        <v>274</v>
      </c>
    </row>
    <row r="350" spans="3:24" x14ac:dyDescent="0.15">
      <c r="C350" s="48" t="s">
        <v>470</v>
      </c>
      <c r="D350" s="48"/>
      <c r="R350" s="48">
        <v>845</v>
      </c>
      <c r="U350" s="38" t="s">
        <v>271</v>
      </c>
      <c r="V350" s="38" t="s">
        <v>273</v>
      </c>
      <c r="W350" s="38" t="s">
        <v>274</v>
      </c>
      <c r="X350" s="38" t="s">
        <v>278</v>
      </c>
    </row>
    <row r="351" spans="3:24" x14ac:dyDescent="0.15">
      <c r="C351" s="48" t="s">
        <v>471</v>
      </c>
      <c r="D351" s="48"/>
      <c r="R351" s="48">
        <v>986</v>
      </c>
      <c r="U351" s="38" t="s">
        <v>271</v>
      </c>
      <c r="V351" s="38" t="s">
        <v>279</v>
      </c>
      <c r="W351" s="38" t="s">
        <v>273</v>
      </c>
      <c r="X351" s="38" t="s">
        <v>288</v>
      </c>
    </row>
    <row r="352" spans="3:24" x14ac:dyDescent="0.15">
      <c r="C352" s="48" t="s">
        <v>139</v>
      </c>
      <c r="D352" s="48"/>
      <c r="R352" s="48">
        <v>802</v>
      </c>
      <c r="U352" s="38" t="s">
        <v>271</v>
      </c>
      <c r="V352" s="38" t="s">
        <v>273</v>
      </c>
      <c r="W352" s="38" t="s">
        <v>282</v>
      </c>
      <c r="X352" s="38" t="s">
        <v>276</v>
      </c>
    </row>
    <row r="353" spans="3:24" x14ac:dyDescent="0.15">
      <c r="C353" s="48" t="s">
        <v>472</v>
      </c>
      <c r="D353" s="48"/>
      <c r="R353" s="48">
        <v>963</v>
      </c>
      <c r="U353" s="38" t="s">
        <v>271</v>
      </c>
      <c r="V353" s="38" t="s">
        <v>279</v>
      </c>
      <c r="W353" s="38" t="s">
        <v>288</v>
      </c>
      <c r="X353" s="38" t="s">
        <v>281</v>
      </c>
    </row>
    <row r="354" spans="3:24" x14ac:dyDescent="0.15">
      <c r="C354" s="48" t="s">
        <v>473</v>
      </c>
      <c r="D354" s="48"/>
      <c r="R354" s="48">
        <v>1123</v>
      </c>
      <c r="U354" s="38" t="s">
        <v>272</v>
      </c>
      <c r="V354" s="38" t="s">
        <v>272</v>
      </c>
      <c r="W354" s="38" t="s">
        <v>276</v>
      </c>
      <c r="X354" s="38" t="s">
        <v>281</v>
      </c>
    </row>
    <row r="355" spans="3:24" x14ac:dyDescent="0.15">
      <c r="C355" s="48" t="s">
        <v>140</v>
      </c>
      <c r="D355" s="48"/>
      <c r="R355" s="48">
        <v>901</v>
      </c>
      <c r="U355" s="38" t="s">
        <v>271</v>
      </c>
      <c r="V355" s="38" t="s">
        <v>279</v>
      </c>
      <c r="W355" s="38" t="s">
        <v>282</v>
      </c>
      <c r="X355" s="38" t="s">
        <v>272</v>
      </c>
    </row>
    <row r="356" spans="3:24" x14ac:dyDescent="0.15">
      <c r="C356" s="48" t="s">
        <v>474</v>
      </c>
      <c r="D356" s="48"/>
      <c r="R356" s="48">
        <v>1081</v>
      </c>
      <c r="U356" s="38" t="s">
        <v>272</v>
      </c>
      <c r="V356" s="38" t="s">
        <v>282</v>
      </c>
      <c r="W356" s="38" t="s">
        <v>273</v>
      </c>
      <c r="X356" s="38" t="s">
        <v>272</v>
      </c>
    </row>
    <row r="357" spans="3:24" x14ac:dyDescent="0.15">
      <c r="C357" s="48" t="s">
        <v>475</v>
      </c>
      <c r="D357" s="48"/>
      <c r="R357" s="48">
        <v>1262</v>
      </c>
      <c r="U357" s="38" t="s">
        <v>272</v>
      </c>
      <c r="V357" s="38" t="s">
        <v>276</v>
      </c>
      <c r="W357" s="38" t="s">
        <v>288</v>
      </c>
      <c r="X357" s="38" t="s">
        <v>276</v>
      </c>
    </row>
    <row r="358" spans="3:24" x14ac:dyDescent="0.15">
      <c r="C358" s="48" t="s">
        <v>141</v>
      </c>
      <c r="D358" s="48"/>
      <c r="R358" s="48">
        <v>579</v>
      </c>
      <c r="U358" s="38" t="s">
        <v>271</v>
      </c>
      <c r="V358" s="38" t="s">
        <v>278</v>
      </c>
      <c r="W358" s="38" t="s">
        <v>289</v>
      </c>
      <c r="X358" s="38" t="s">
        <v>279</v>
      </c>
    </row>
    <row r="359" spans="3:24" x14ac:dyDescent="0.15">
      <c r="C359" s="48" t="s">
        <v>476</v>
      </c>
      <c r="D359" s="48"/>
      <c r="R359" s="48">
        <v>695</v>
      </c>
      <c r="U359" s="38" t="s">
        <v>271</v>
      </c>
      <c r="V359" s="38" t="s">
        <v>288</v>
      </c>
      <c r="W359" s="38" t="s">
        <v>279</v>
      </c>
      <c r="X359" s="38" t="s">
        <v>278</v>
      </c>
    </row>
    <row r="360" spans="3:24" x14ac:dyDescent="0.15">
      <c r="C360" s="48" t="s">
        <v>477</v>
      </c>
      <c r="D360" s="48"/>
      <c r="R360" s="48">
        <v>810</v>
      </c>
      <c r="U360" s="38" t="s">
        <v>271</v>
      </c>
      <c r="V360" s="38" t="s">
        <v>273</v>
      </c>
      <c r="W360" s="38" t="s">
        <v>272</v>
      </c>
      <c r="X360" s="38" t="s">
        <v>282</v>
      </c>
    </row>
    <row r="361" spans="3:24" x14ac:dyDescent="0.15">
      <c r="C361" s="48" t="s">
        <v>142</v>
      </c>
      <c r="D361" s="48"/>
      <c r="R361" s="48">
        <v>677</v>
      </c>
      <c r="U361" s="38" t="s">
        <v>271</v>
      </c>
      <c r="V361" s="38" t="s">
        <v>288</v>
      </c>
      <c r="W361" s="38" t="s">
        <v>289</v>
      </c>
      <c r="X361" s="38" t="s">
        <v>289</v>
      </c>
    </row>
    <row r="362" spans="3:24" x14ac:dyDescent="0.15">
      <c r="C362" s="48" t="s">
        <v>478</v>
      </c>
      <c r="D362" s="48"/>
      <c r="R362" s="48">
        <v>813</v>
      </c>
      <c r="U362" s="38" t="s">
        <v>271</v>
      </c>
      <c r="V362" s="38" t="s">
        <v>273</v>
      </c>
      <c r="W362" s="38" t="s">
        <v>272</v>
      </c>
      <c r="X362" s="38" t="s">
        <v>281</v>
      </c>
    </row>
    <row r="363" spans="3:24" x14ac:dyDescent="0.15">
      <c r="C363" s="48" t="s">
        <v>479</v>
      </c>
      <c r="D363" s="48"/>
      <c r="R363" s="48">
        <v>948</v>
      </c>
      <c r="U363" s="38" t="s">
        <v>271</v>
      </c>
      <c r="V363" s="38" t="s">
        <v>279</v>
      </c>
      <c r="W363" s="38" t="s">
        <v>274</v>
      </c>
      <c r="X363" s="38" t="s">
        <v>273</v>
      </c>
    </row>
    <row r="364" spans="3:24" x14ac:dyDescent="0.15">
      <c r="C364" s="48" t="s">
        <v>143</v>
      </c>
      <c r="D364" s="48"/>
      <c r="R364" s="48">
        <v>774</v>
      </c>
      <c r="U364" s="38" t="s">
        <v>271</v>
      </c>
      <c r="V364" s="38" t="s">
        <v>289</v>
      </c>
      <c r="W364" s="38" t="s">
        <v>289</v>
      </c>
      <c r="X364" s="38" t="s">
        <v>274</v>
      </c>
    </row>
    <row r="365" spans="3:24" x14ac:dyDescent="0.15">
      <c r="C365" s="48" t="s">
        <v>480</v>
      </c>
      <c r="D365" s="48"/>
      <c r="R365" s="48">
        <v>929</v>
      </c>
      <c r="U365" s="38" t="s">
        <v>271</v>
      </c>
      <c r="V365" s="38" t="s">
        <v>279</v>
      </c>
      <c r="W365" s="38" t="s">
        <v>276</v>
      </c>
      <c r="X365" s="38" t="s">
        <v>279</v>
      </c>
    </row>
    <row r="366" spans="3:24" x14ac:dyDescent="0.15">
      <c r="C366" s="48" t="s">
        <v>481</v>
      </c>
      <c r="D366" s="48"/>
      <c r="R366" s="48">
        <v>1083</v>
      </c>
      <c r="U366" s="38" t="s">
        <v>272</v>
      </c>
      <c r="V366" s="38" t="s">
        <v>282</v>
      </c>
      <c r="W366" s="38" t="s">
        <v>273</v>
      </c>
      <c r="X366" s="38" t="s">
        <v>281</v>
      </c>
    </row>
    <row r="367" spans="3:24" x14ac:dyDescent="0.15">
      <c r="C367" s="48" t="s">
        <v>144</v>
      </c>
      <c r="D367" s="48"/>
      <c r="R367" s="48">
        <v>873</v>
      </c>
      <c r="U367" s="38" t="s">
        <v>271</v>
      </c>
      <c r="V367" s="38" t="s">
        <v>273</v>
      </c>
      <c r="W367" s="38" t="s">
        <v>289</v>
      </c>
      <c r="X367" s="38" t="s">
        <v>281</v>
      </c>
    </row>
    <row r="368" spans="3:24" x14ac:dyDescent="0.15">
      <c r="C368" s="48" t="s">
        <v>482</v>
      </c>
      <c r="D368" s="48"/>
      <c r="R368" s="48">
        <v>1048</v>
      </c>
      <c r="U368" s="38" t="s">
        <v>272</v>
      </c>
      <c r="V368" s="38" t="s">
        <v>282</v>
      </c>
      <c r="W368" s="38" t="s">
        <v>274</v>
      </c>
      <c r="X368" s="38" t="s">
        <v>273</v>
      </c>
    </row>
    <row r="369" spans="3:24" x14ac:dyDescent="0.15">
      <c r="C369" s="48" t="s">
        <v>483</v>
      </c>
      <c r="D369" s="48"/>
      <c r="R369" s="48">
        <v>1222</v>
      </c>
      <c r="U369" s="38" t="s">
        <v>272</v>
      </c>
      <c r="V369" s="38" t="s">
        <v>276</v>
      </c>
      <c r="W369" s="38" t="s">
        <v>276</v>
      </c>
      <c r="X369" s="38" t="s">
        <v>276</v>
      </c>
    </row>
    <row r="370" spans="3:24" x14ac:dyDescent="0.15">
      <c r="C370" s="48" t="s">
        <v>145</v>
      </c>
      <c r="D370" s="48"/>
      <c r="R370" s="48">
        <v>643</v>
      </c>
      <c r="U370" s="38" t="s">
        <v>271</v>
      </c>
      <c r="V370" s="38" t="s">
        <v>288</v>
      </c>
      <c r="W370" s="38" t="s">
        <v>274</v>
      </c>
      <c r="X370" s="38" t="s">
        <v>281</v>
      </c>
    </row>
    <row r="371" spans="3:24" x14ac:dyDescent="0.15">
      <c r="C371" s="48" t="s">
        <v>484</v>
      </c>
      <c r="D371" s="48"/>
      <c r="R371" s="48">
        <v>772</v>
      </c>
      <c r="U371" s="38" t="s">
        <v>271</v>
      </c>
      <c r="V371" s="38" t="s">
        <v>289</v>
      </c>
      <c r="W371" s="38" t="s">
        <v>289</v>
      </c>
      <c r="X371" s="38" t="s">
        <v>276</v>
      </c>
    </row>
    <row r="372" spans="3:24" x14ac:dyDescent="0.15">
      <c r="C372" s="48" t="s">
        <v>485</v>
      </c>
      <c r="D372" s="48"/>
      <c r="R372" s="48">
        <v>900</v>
      </c>
      <c r="U372" s="38" t="s">
        <v>271</v>
      </c>
      <c r="V372" s="38" t="s">
        <v>279</v>
      </c>
      <c r="W372" s="38" t="s">
        <v>282</v>
      </c>
      <c r="X372" s="38" t="s">
        <v>282</v>
      </c>
    </row>
    <row r="373" spans="3:24" x14ac:dyDescent="0.15">
      <c r="C373" s="48" t="s">
        <v>146</v>
      </c>
      <c r="D373" s="48"/>
      <c r="R373" s="48">
        <v>740</v>
      </c>
      <c r="U373" s="38" t="s">
        <v>271</v>
      </c>
      <c r="V373" s="38" t="s">
        <v>289</v>
      </c>
      <c r="W373" s="38" t="s">
        <v>274</v>
      </c>
      <c r="X373" s="38" t="s">
        <v>282</v>
      </c>
    </row>
    <row r="374" spans="3:24" x14ac:dyDescent="0.15">
      <c r="C374" s="48" t="s">
        <v>486</v>
      </c>
      <c r="D374" s="48"/>
      <c r="R374" s="48">
        <v>888</v>
      </c>
      <c r="U374" s="38" t="s">
        <v>271</v>
      </c>
      <c r="V374" s="38" t="s">
        <v>273</v>
      </c>
      <c r="W374" s="38" t="s">
        <v>273</v>
      </c>
      <c r="X374" s="38" t="s">
        <v>273</v>
      </c>
    </row>
    <row r="375" spans="3:24" x14ac:dyDescent="0.15">
      <c r="C375" s="48" t="s">
        <v>487</v>
      </c>
      <c r="D375" s="48"/>
      <c r="R375" s="48">
        <v>1036</v>
      </c>
      <c r="U375" s="38" t="s">
        <v>272</v>
      </c>
      <c r="V375" s="38" t="s">
        <v>282</v>
      </c>
      <c r="W375" s="38" t="s">
        <v>281</v>
      </c>
      <c r="X375" s="38" t="s">
        <v>288</v>
      </c>
    </row>
    <row r="376" spans="3:24" x14ac:dyDescent="0.15">
      <c r="C376" s="48" t="s">
        <v>147</v>
      </c>
      <c r="D376" s="48"/>
      <c r="R376" s="48">
        <v>839</v>
      </c>
      <c r="U376" s="38" t="s">
        <v>271</v>
      </c>
      <c r="V376" s="38" t="s">
        <v>273</v>
      </c>
      <c r="W376" s="38" t="s">
        <v>281</v>
      </c>
      <c r="X376" s="38" t="s">
        <v>279</v>
      </c>
    </row>
    <row r="377" spans="3:24" x14ac:dyDescent="0.15">
      <c r="C377" s="48" t="s">
        <v>488</v>
      </c>
      <c r="D377" s="48"/>
      <c r="R377" s="48">
        <v>1007</v>
      </c>
      <c r="U377" s="38" t="s">
        <v>272</v>
      </c>
      <c r="V377" s="38" t="s">
        <v>282</v>
      </c>
      <c r="W377" s="38" t="s">
        <v>282</v>
      </c>
      <c r="X377" s="38" t="s">
        <v>289</v>
      </c>
    </row>
    <row r="378" spans="3:24" x14ac:dyDescent="0.15">
      <c r="C378" s="48" t="s">
        <v>489</v>
      </c>
      <c r="D378" s="48"/>
      <c r="R378" s="48">
        <v>1175</v>
      </c>
      <c r="U378" s="38" t="s">
        <v>272</v>
      </c>
      <c r="V378" s="38" t="s">
        <v>272</v>
      </c>
      <c r="W378" s="38" t="s">
        <v>289</v>
      </c>
      <c r="X378" s="38" t="s">
        <v>278</v>
      </c>
    </row>
    <row r="379" spans="3:24" x14ac:dyDescent="0.15">
      <c r="C379" s="48" t="s">
        <v>148</v>
      </c>
      <c r="D379" s="48"/>
      <c r="R379" s="48">
        <v>724</v>
      </c>
      <c r="U379" s="38" t="s">
        <v>271</v>
      </c>
      <c r="V379" s="38" t="s">
        <v>289</v>
      </c>
      <c r="W379" s="38" t="s">
        <v>276</v>
      </c>
      <c r="X379" s="38" t="s">
        <v>274</v>
      </c>
    </row>
    <row r="380" spans="3:24" x14ac:dyDescent="0.15">
      <c r="C380" s="48" t="s">
        <v>490</v>
      </c>
      <c r="D380" s="48"/>
      <c r="R380" s="48">
        <v>869</v>
      </c>
      <c r="U380" s="38" t="s">
        <v>271</v>
      </c>
      <c r="V380" s="38" t="s">
        <v>273</v>
      </c>
      <c r="W380" s="38" t="s">
        <v>288</v>
      </c>
      <c r="X380" s="38" t="s">
        <v>279</v>
      </c>
    </row>
    <row r="381" spans="3:24" x14ac:dyDescent="0.15">
      <c r="C381" s="48" t="s">
        <v>491</v>
      </c>
      <c r="D381" s="48"/>
      <c r="R381" s="48">
        <v>1013</v>
      </c>
      <c r="U381" s="38" t="s">
        <v>272</v>
      </c>
      <c r="V381" s="38" t="s">
        <v>282</v>
      </c>
      <c r="W381" s="38" t="s">
        <v>272</v>
      </c>
      <c r="X381" s="38" t="s">
        <v>281</v>
      </c>
    </row>
    <row r="382" spans="3:24" x14ac:dyDescent="0.15">
      <c r="C382" s="48" t="s">
        <v>149</v>
      </c>
      <c r="D382" s="48"/>
      <c r="R382" s="48">
        <v>823</v>
      </c>
      <c r="U382" s="38" t="s">
        <v>271</v>
      </c>
      <c r="V382" s="38" t="s">
        <v>273</v>
      </c>
      <c r="W382" s="38" t="s">
        <v>276</v>
      </c>
      <c r="X382" s="38" t="s">
        <v>281</v>
      </c>
    </row>
    <row r="383" spans="3:24" x14ac:dyDescent="0.15">
      <c r="C383" s="48" t="s">
        <v>492</v>
      </c>
      <c r="D383" s="48"/>
      <c r="R383" s="48">
        <v>987</v>
      </c>
      <c r="U383" s="38" t="s">
        <v>271</v>
      </c>
      <c r="V383" s="38" t="s">
        <v>279</v>
      </c>
      <c r="W383" s="38" t="s">
        <v>273</v>
      </c>
      <c r="X383" s="38" t="s">
        <v>289</v>
      </c>
    </row>
    <row r="384" spans="3:24" x14ac:dyDescent="0.15">
      <c r="C384" s="48" t="s">
        <v>493</v>
      </c>
      <c r="D384" s="48"/>
      <c r="R384" s="48">
        <v>1152</v>
      </c>
      <c r="U384" s="38" t="s">
        <v>272</v>
      </c>
      <c r="V384" s="38" t="s">
        <v>272</v>
      </c>
      <c r="W384" s="38" t="s">
        <v>278</v>
      </c>
      <c r="X384" s="38" t="s">
        <v>276</v>
      </c>
    </row>
    <row r="385" spans="3:24" x14ac:dyDescent="0.15">
      <c r="C385" s="48" t="s">
        <v>150</v>
      </c>
      <c r="D385" s="48"/>
      <c r="R385" s="48">
        <v>807</v>
      </c>
      <c r="U385" s="38" t="s">
        <v>271</v>
      </c>
      <c r="V385" s="38" t="s">
        <v>273</v>
      </c>
      <c r="W385" s="38" t="s">
        <v>282</v>
      </c>
      <c r="X385" s="38" t="s">
        <v>289</v>
      </c>
    </row>
    <row r="386" spans="3:24" x14ac:dyDescent="0.15">
      <c r="C386" s="48" t="s">
        <v>494</v>
      </c>
      <c r="D386" s="48"/>
      <c r="R386" s="48">
        <v>969</v>
      </c>
      <c r="U386" s="38" t="s">
        <v>271</v>
      </c>
      <c r="V386" s="38" t="s">
        <v>279</v>
      </c>
      <c r="W386" s="38" t="s">
        <v>288</v>
      </c>
      <c r="X386" s="38" t="s">
        <v>279</v>
      </c>
    </row>
    <row r="387" spans="3:24" x14ac:dyDescent="0.15">
      <c r="C387" s="48" t="s">
        <v>495</v>
      </c>
      <c r="D387" s="48"/>
      <c r="R387" s="48">
        <v>1130</v>
      </c>
      <c r="U387" s="38" t="s">
        <v>272</v>
      </c>
      <c r="V387" s="38" t="s">
        <v>272</v>
      </c>
      <c r="W387" s="38" t="s">
        <v>281</v>
      </c>
      <c r="X387" s="38" t="s">
        <v>282</v>
      </c>
    </row>
    <row r="388" spans="3:24" x14ac:dyDescent="0.15">
      <c r="C388" s="48" t="s">
        <v>151</v>
      </c>
      <c r="D388" s="48"/>
      <c r="R388" s="48">
        <v>167</v>
      </c>
      <c r="U388" s="38" t="s">
        <v>271</v>
      </c>
      <c r="V388" s="38" t="s">
        <v>272</v>
      </c>
      <c r="W388" s="38" t="s">
        <v>288</v>
      </c>
      <c r="X388" s="38" t="s">
        <v>289</v>
      </c>
    </row>
    <row r="389" spans="3:24" x14ac:dyDescent="0.15">
      <c r="C389" s="48" t="s">
        <v>496</v>
      </c>
      <c r="D389" s="48"/>
      <c r="R389" s="48">
        <v>200</v>
      </c>
      <c r="U389" s="38" t="s">
        <v>271</v>
      </c>
      <c r="V389" s="38" t="s">
        <v>276</v>
      </c>
      <c r="W389" s="38" t="s">
        <v>282</v>
      </c>
      <c r="X389" s="38" t="s">
        <v>282</v>
      </c>
    </row>
    <row r="390" spans="3:24" x14ac:dyDescent="0.15">
      <c r="C390" s="48" t="s">
        <v>497</v>
      </c>
      <c r="D390" s="48"/>
      <c r="R390" s="48">
        <v>234</v>
      </c>
      <c r="U390" s="38" t="s">
        <v>271</v>
      </c>
      <c r="V390" s="38" t="s">
        <v>276</v>
      </c>
      <c r="W390" s="38" t="s">
        <v>281</v>
      </c>
      <c r="X390" s="38" t="s">
        <v>274</v>
      </c>
    </row>
    <row r="391" spans="3:24" x14ac:dyDescent="0.15">
      <c r="C391" s="48" t="s">
        <v>152</v>
      </c>
      <c r="D391" s="48"/>
      <c r="R391" s="48">
        <v>368</v>
      </c>
      <c r="U391" s="38" t="s">
        <v>271</v>
      </c>
      <c r="V391" s="38" t="s">
        <v>281</v>
      </c>
      <c r="W391" s="38" t="s">
        <v>288</v>
      </c>
      <c r="X391" s="38" t="s">
        <v>273</v>
      </c>
    </row>
    <row r="392" spans="3:24" x14ac:dyDescent="0.15">
      <c r="C392" s="48" t="s">
        <v>498</v>
      </c>
      <c r="D392" s="48"/>
      <c r="R392" s="48">
        <v>442</v>
      </c>
      <c r="U392" s="38" t="s">
        <v>271</v>
      </c>
      <c r="V392" s="38" t="s">
        <v>274</v>
      </c>
      <c r="W392" s="38" t="s">
        <v>274</v>
      </c>
      <c r="X392" s="38" t="s">
        <v>276</v>
      </c>
    </row>
    <row r="393" spans="3:24" x14ac:dyDescent="0.15">
      <c r="C393" s="48" t="s">
        <v>499</v>
      </c>
      <c r="D393" s="48"/>
      <c r="R393" s="48">
        <v>515</v>
      </c>
      <c r="U393" s="38" t="s">
        <v>271</v>
      </c>
      <c r="V393" s="38" t="s">
        <v>278</v>
      </c>
      <c r="W393" s="38" t="s">
        <v>272</v>
      </c>
      <c r="X393" s="38" t="s">
        <v>278</v>
      </c>
    </row>
    <row r="394" spans="3:24" x14ac:dyDescent="0.15">
      <c r="C394" s="48" t="s">
        <v>153</v>
      </c>
      <c r="D394" s="48"/>
      <c r="R394" s="48">
        <v>465</v>
      </c>
      <c r="U394" s="38" t="s">
        <v>271</v>
      </c>
      <c r="V394" s="38" t="s">
        <v>274</v>
      </c>
      <c r="W394" s="38" t="s">
        <v>288</v>
      </c>
      <c r="X394" s="38" t="s">
        <v>278</v>
      </c>
    </row>
    <row r="395" spans="3:24" x14ac:dyDescent="0.15">
      <c r="C395" s="48" t="s">
        <v>500</v>
      </c>
      <c r="D395" s="48"/>
      <c r="R395" s="48">
        <v>558</v>
      </c>
      <c r="U395" s="38" t="s">
        <v>271</v>
      </c>
      <c r="V395" s="38" t="s">
        <v>278</v>
      </c>
      <c r="W395" s="38" t="s">
        <v>278</v>
      </c>
      <c r="X395" s="38" t="s">
        <v>273</v>
      </c>
    </row>
    <row r="396" spans="3:24" x14ac:dyDescent="0.15">
      <c r="C396" s="48" t="s">
        <v>501</v>
      </c>
      <c r="D396" s="48"/>
      <c r="R396" s="48">
        <v>651</v>
      </c>
      <c r="U396" s="38" t="s">
        <v>271</v>
      </c>
      <c r="V396" s="38" t="s">
        <v>288</v>
      </c>
      <c r="W396" s="38" t="s">
        <v>278</v>
      </c>
      <c r="X396" s="38" t="s">
        <v>272</v>
      </c>
    </row>
    <row r="397" spans="3:24" x14ac:dyDescent="0.15">
      <c r="C397" s="48" t="s">
        <v>154</v>
      </c>
      <c r="D397" s="48"/>
      <c r="R397" s="48">
        <v>563</v>
      </c>
      <c r="U397" s="38" t="s">
        <v>271</v>
      </c>
      <c r="V397" s="38" t="s">
        <v>278</v>
      </c>
      <c r="W397" s="38" t="s">
        <v>288</v>
      </c>
      <c r="X397" s="38" t="s">
        <v>281</v>
      </c>
    </row>
    <row r="398" spans="3:24" x14ac:dyDescent="0.15">
      <c r="C398" s="48" t="s">
        <v>502</v>
      </c>
      <c r="D398" s="48"/>
      <c r="R398" s="48">
        <v>676</v>
      </c>
      <c r="U398" s="38" t="s">
        <v>271</v>
      </c>
      <c r="V398" s="38" t="s">
        <v>288</v>
      </c>
      <c r="W398" s="38" t="s">
        <v>289</v>
      </c>
      <c r="X398" s="38" t="s">
        <v>288</v>
      </c>
    </row>
    <row r="399" spans="3:24" x14ac:dyDescent="0.15">
      <c r="C399" s="48" t="s">
        <v>503</v>
      </c>
      <c r="D399" s="48"/>
      <c r="R399" s="48">
        <v>788</v>
      </c>
      <c r="U399" s="38" t="s">
        <v>271</v>
      </c>
      <c r="V399" s="38" t="s">
        <v>289</v>
      </c>
      <c r="W399" s="38" t="s">
        <v>273</v>
      </c>
      <c r="X399" s="38" t="s">
        <v>273</v>
      </c>
    </row>
    <row r="400" spans="3:24" x14ac:dyDescent="0.15">
      <c r="C400" s="48" t="s">
        <v>155</v>
      </c>
      <c r="D400" s="48"/>
      <c r="R400" s="48">
        <v>662</v>
      </c>
      <c r="U400" s="38" t="s">
        <v>271</v>
      </c>
      <c r="V400" s="38" t="s">
        <v>288</v>
      </c>
      <c r="W400" s="38" t="s">
        <v>288</v>
      </c>
      <c r="X400" s="38" t="s">
        <v>276</v>
      </c>
    </row>
    <row r="401" spans="3:24" x14ac:dyDescent="0.15">
      <c r="C401" s="48" t="s">
        <v>504</v>
      </c>
      <c r="D401" s="48"/>
      <c r="R401" s="48">
        <v>794</v>
      </c>
      <c r="U401" s="38" t="s">
        <v>271</v>
      </c>
      <c r="V401" s="38" t="s">
        <v>289</v>
      </c>
      <c r="W401" s="38" t="s">
        <v>279</v>
      </c>
      <c r="X401" s="38" t="s">
        <v>274</v>
      </c>
    </row>
    <row r="402" spans="3:24" x14ac:dyDescent="0.15">
      <c r="C402" s="48" t="s">
        <v>505</v>
      </c>
      <c r="D402" s="48"/>
      <c r="R402" s="48">
        <v>927</v>
      </c>
      <c r="U402" s="38" t="s">
        <v>271</v>
      </c>
      <c r="V402" s="38" t="s">
        <v>279</v>
      </c>
      <c r="W402" s="38" t="s">
        <v>276</v>
      </c>
      <c r="X402" s="38" t="s">
        <v>289</v>
      </c>
    </row>
    <row r="403" spans="3:24" x14ac:dyDescent="0.15">
      <c r="C403" s="48" t="s">
        <v>156</v>
      </c>
      <c r="D403" s="48"/>
      <c r="R403" s="48">
        <v>201</v>
      </c>
      <c r="U403" s="38" t="s">
        <v>271</v>
      </c>
      <c r="V403" s="38" t="s">
        <v>276</v>
      </c>
      <c r="W403" s="38" t="s">
        <v>282</v>
      </c>
      <c r="X403" s="38" t="s">
        <v>272</v>
      </c>
    </row>
    <row r="404" spans="3:24" x14ac:dyDescent="0.15">
      <c r="C404" s="48" t="s">
        <v>506</v>
      </c>
      <c r="D404" s="48"/>
      <c r="R404" s="48">
        <v>241</v>
      </c>
      <c r="U404" s="38" t="s">
        <v>271</v>
      </c>
      <c r="V404" s="38" t="s">
        <v>276</v>
      </c>
      <c r="W404" s="38" t="s">
        <v>274</v>
      </c>
      <c r="X404" s="38" t="s">
        <v>272</v>
      </c>
    </row>
    <row r="405" spans="3:24" x14ac:dyDescent="0.15">
      <c r="C405" s="48" t="s">
        <v>507</v>
      </c>
      <c r="D405" s="48"/>
      <c r="R405" s="48">
        <v>281</v>
      </c>
      <c r="U405" s="38" t="s">
        <v>271</v>
      </c>
      <c r="V405" s="38" t="s">
        <v>276</v>
      </c>
      <c r="W405" s="38" t="s">
        <v>273</v>
      </c>
      <c r="X405" s="38" t="s">
        <v>272</v>
      </c>
    </row>
    <row r="406" spans="3:24" x14ac:dyDescent="0.15">
      <c r="C406" s="48" t="s">
        <v>157</v>
      </c>
      <c r="D406" s="48"/>
      <c r="R406" s="48">
        <v>299</v>
      </c>
      <c r="U406" s="38" t="s">
        <v>271</v>
      </c>
      <c r="V406" s="38" t="s">
        <v>276</v>
      </c>
      <c r="W406" s="38" t="s">
        <v>279</v>
      </c>
      <c r="X406" s="38" t="s">
        <v>279</v>
      </c>
    </row>
    <row r="407" spans="3:24" x14ac:dyDescent="0.15">
      <c r="C407" s="48" t="s">
        <v>508</v>
      </c>
      <c r="D407" s="48"/>
      <c r="R407" s="48">
        <v>359</v>
      </c>
      <c r="U407" s="38" t="s">
        <v>271</v>
      </c>
      <c r="V407" s="38" t="s">
        <v>281</v>
      </c>
      <c r="W407" s="38" t="s">
        <v>278</v>
      </c>
      <c r="X407" s="38" t="s">
        <v>279</v>
      </c>
    </row>
    <row r="408" spans="3:24" x14ac:dyDescent="0.15">
      <c r="C408" s="48" t="s">
        <v>509</v>
      </c>
      <c r="D408" s="48"/>
      <c r="R408" s="48">
        <v>419</v>
      </c>
      <c r="U408" s="38" t="s">
        <v>271</v>
      </c>
      <c r="V408" s="38" t="s">
        <v>274</v>
      </c>
      <c r="W408" s="38" t="s">
        <v>272</v>
      </c>
      <c r="X408" s="38" t="s">
        <v>279</v>
      </c>
    </row>
    <row r="409" spans="3:24" x14ac:dyDescent="0.15">
      <c r="C409" s="48" t="s">
        <v>158</v>
      </c>
      <c r="D409" s="48"/>
      <c r="R409" s="48">
        <v>396</v>
      </c>
      <c r="U409" s="38" t="s">
        <v>271</v>
      </c>
      <c r="V409" s="38" t="s">
        <v>281</v>
      </c>
      <c r="W409" s="38" t="s">
        <v>279</v>
      </c>
      <c r="X409" s="38" t="s">
        <v>288</v>
      </c>
    </row>
    <row r="410" spans="3:24" x14ac:dyDescent="0.15">
      <c r="C410" s="48" t="s">
        <v>510</v>
      </c>
      <c r="D410" s="48"/>
      <c r="R410" s="48">
        <v>475</v>
      </c>
      <c r="U410" s="38" t="s">
        <v>271</v>
      </c>
      <c r="V410" s="38" t="s">
        <v>274</v>
      </c>
      <c r="W410" s="38" t="s">
        <v>289</v>
      </c>
      <c r="X410" s="38" t="s">
        <v>278</v>
      </c>
    </row>
    <row r="411" spans="3:24" x14ac:dyDescent="0.15">
      <c r="C411" s="48" t="s">
        <v>511</v>
      </c>
      <c r="D411" s="48"/>
      <c r="R411" s="48">
        <v>554</v>
      </c>
      <c r="U411" s="38" t="s">
        <v>271</v>
      </c>
      <c r="V411" s="38" t="s">
        <v>278</v>
      </c>
      <c r="W411" s="38" t="s">
        <v>278</v>
      </c>
      <c r="X411" s="38" t="s">
        <v>274</v>
      </c>
    </row>
    <row r="412" spans="3:24" x14ac:dyDescent="0.15">
      <c r="C412" s="48" t="s">
        <v>159</v>
      </c>
      <c r="D412" s="48"/>
      <c r="R412" s="48">
        <v>495</v>
      </c>
      <c r="U412" s="38" t="s">
        <v>271</v>
      </c>
      <c r="V412" s="38" t="s">
        <v>274</v>
      </c>
      <c r="W412" s="38" t="s">
        <v>279</v>
      </c>
      <c r="X412" s="38" t="s">
        <v>278</v>
      </c>
    </row>
    <row r="413" spans="3:24" x14ac:dyDescent="0.15">
      <c r="C413" s="48" t="s">
        <v>512</v>
      </c>
      <c r="D413" s="48"/>
      <c r="R413" s="48">
        <v>594</v>
      </c>
      <c r="U413" s="38" t="s">
        <v>271</v>
      </c>
      <c r="V413" s="38" t="s">
        <v>278</v>
      </c>
      <c r="W413" s="38" t="s">
        <v>279</v>
      </c>
      <c r="X413" s="38" t="s">
        <v>274</v>
      </c>
    </row>
    <row r="414" spans="3:24" x14ac:dyDescent="0.15">
      <c r="C414" s="48" t="s">
        <v>513</v>
      </c>
      <c r="D414" s="48"/>
      <c r="R414" s="48">
        <v>693</v>
      </c>
      <c r="U414" s="38" t="s">
        <v>271</v>
      </c>
      <c r="V414" s="38" t="s">
        <v>288</v>
      </c>
      <c r="W414" s="38" t="s">
        <v>279</v>
      </c>
      <c r="X414" s="38" t="s">
        <v>281</v>
      </c>
    </row>
    <row r="415" spans="3:24" x14ac:dyDescent="0.15">
      <c r="C415" s="48" t="s">
        <v>160</v>
      </c>
      <c r="D415" s="48"/>
      <c r="R415" s="48">
        <v>98</v>
      </c>
      <c r="U415" s="38" t="s">
        <v>271</v>
      </c>
      <c r="W415" s="38" t="s">
        <v>279</v>
      </c>
      <c r="X415" s="38" t="s">
        <v>273</v>
      </c>
    </row>
    <row r="416" spans="3:24" x14ac:dyDescent="0.15">
      <c r="C416" s="48" t="s">
        <v>514</v>
      </c>
      <c r="D416" s="48"/>
      <c r="R416" s="48">
        <v>118</v>
      </c>
      <c r="U416" s="38" t="s">
        <v>271</v>
      </c>
      <c r="V416" s="38" t="s">
        <v>272</v>
      </c>
      <c r="W416" s="38" t="s">
        <v>272</v>
      </c>
      <c r="X416" s="38" t="s">
        <v>273</v>
      </c>
    </row>
    <row r="417" spans="3:24" x14ac:dyDescent="0.15">
      <c r="C417" s="48" t="s">
        <v>515</v>
      </c>
      <c r="D417" s="48"/>
      <c r="R417" s="48">
        <v>137</v>
      </c>
      <c r="U417" s="38" t="s">
        <v>271</v>
      </c>
      <c r="V417" s="38" t="s">
        <v>272</v>
      </c>
      <c r="W417" s="38" t="s">
        <v>281</v>
      </c>
      <c r="X417" s="38" t="s">
        <v>289</v>
      </c>
    </row>
    <row r="418" spans="3:24" x14ac:dyDescent="0.15">
      <c r="C418" s="48" t="s">
        <v>161</v>
      </c>
      <c r="D418" s="48"/>
      <c r="R418" s="48">
        <v>195</v>
      </c>
      <c r="U418" s="38" t="s">
        <v>271</v>
      </c>
      <c r="V418" s="38" t="s">
        <v>272</v>
      </c>
      <c r="W418" s="38" t="s">
        <v>279</v>
      </c>
      <c r="X418" s="38" t="s">
        <v>278</v>
      </c>
    </row>
    <row r="419" spans="3:24" x14ac:dyDescent="0.15">
      <c r="C419" s="48" t="s">
        <v>516</v>
      </c>
      <c r="D419" s="48"/>
      <c r="R419" s="48">
        <v>234</v>
      </c>
      <c r="U419" s="38" t="s">
        <v>271</v>
      </c>
      <c r="V419" s="38" t="s">
        <v>276</v>
      </c>
      <c r="W419" s="38" t="s">
        <v>281</v>
      </c>
      <c r="X419" s="38" t="s">
        <v>274</v>
      </c>
    </row>
    <row r="420" spans="3:24" x14ac:dyDescent="0.15">
      <c r="C420" s="48" t="s">
        <v>517</v>
      </c>
      <c r="D420" s="48"/>
      <c r="R420" s="48">
        <v>273</v>
      </c>
      <c r="U420" s="38" t="s">
        <v>271</v>
      </c>
      <c r="V420" s="38" t="s">
        <v>276</v>
      </c>
      <c r="W420" s="38" t="s">
        <v>289</v>
      </c>
      <c r="X420" s="38" t="s">
        <v>281</v>
      </c>
    </row>
    <row r="421" spans="3:24" x14ac:dyDescent="0.15">
      <c r="C421" s="48" t="s">
        <v>162</v>
      </c>
      <c r="D421" s="48"/>
      <c r="R421" s="48">
        <v>294</v>
      </c>
      <c r="U421" s="38" t="s">
        <v>271</v>
      </c>
      <c r="V421" s="38" t="s">
        <v>276</v>
      </c>
      <c r="W421" s="38" t="s">
        <v>279</v>
      </c>
      <c r="X421" s="38" t="s">
        <v>274</v>
      </c>
    </row>
    <row r="422" spans="3:24" x14ac:dyDescent="0.15">
      <c r="C422" s="48" t="s">
        <v>518</v>
      </c>
      <c r="D422" s="48"/>
      <c r="R422" s="48">
        <v>353</v>
      </c>
      <c r="U422" s="38" t="s">
        <v>271</v>
      </c>
      <c r="V422" s="38" t="s">
        <v>281</v>
      </c>
      <c r="W422" s="38" t="s">
        <v>278</v>
      </c>
      <c r="X422" s="38" t="s">
        <v>281</v>
      </c>
    </row>
    <row r="423" spans="3:24" x14ac:dyDescent="0.15">
      <c r="C423" s="48" t="s">
        <v>519</v>
      </c>
      <c r="D423" s="48"/>
      <c r="R423" s="48">
        <v>412</v>
      </c>
      <c r="U423" s="38" t="s">
        <v>271</v>
      </c>
      <c r="V423" s="38" t="s">
        <v>274</v>
      </c>
      <c r="W423" s="38" t="s">
        <v>272</v>
      </c>
      <c r="X423" s="38" t="s">
        <v>276</v>
      </c>
    </row>
    <row r="424" spans="3:24" x14ac:dyDescent="0.15">
      <c r="C424" s="48" t="s">
        <v>163</v>
      </c>
      <c r="D424" s="48"/>
      <c r="R424" s="48">
        <v>98</v>
      </c>
      <c r="U424" s="38" t="s">
        <v>271</v>
      </c>
      <c r="W424" s="38" t="s">
        <v>279</v>
      </c>
      <c r="X424" s="38" t="s">
        <v>273</v>
      </c>
    </row>
    <row r="425" spans="3:24" x14ac:dyDescent="0.15">
      <c r="C425" s="48" t="s">
        <v>520</v>
      </c>
      <c r="D425" s="48"/>
      <c r="R425" s="48">
        <v>118</v>
      </c>
      <c r="U425" s="38" t="s">
        <v>271</v>
      </c>
      <c r="V425" s="38" t="s">
        <v>272</v>
      </c>
      <c r="W425" s="38" t="s">
        <v>272</v>
      </c>
      <c r="X425" s="38" t="s">
        <v>273</v>
      </c>
    </row>
    <row r="426" spans="3:24" x14ac:dyDescent="0.15">
      <c r="C426" s="48" t="s">
        <v>521</v>
      </c>
      <c r="D426" s="48"/>
      <c r="R426" s="48">
        <v>137</v>
      </c>
      <c r="U426" s="38" t="s">
        <v>271</v>
      </c>
      <c r="V426" s="38" t="s">
        <v>272</v>
      </c>
      <c r="W426" s="38" t="s">
        <v>281</v>
      </c>
      <c r="X426" s="38" t="s">
        <v>289</v>
      </c>
    </row>
    <row r="427" spans="3:24" x14ac:dyDescent="0.15">
      <c r="C427" s="48" t="s">
        <v>164</v>
      </c>
      <c r="D427" s="48"/>
      <c r="R427" s="48">
        <v>197</v>
      </c>
      <c r="U427" s="38" t="s">
        <v>271</v>
      </c>
      <c r="V427" s="38" t="s">
        <v>272</v>
      </c>
      <c r="W427" s="38" t="s">
        <v>279</v>
      </c>
      <c r="X427" s="38" t="s">
        <v>289</v>
      </c>
    </row>
    <row r="428" spans="3:24" x14ac:dyDescent="0.15">
      <c r="C428" s="48" t="s">
        <v>522</v>
      </c>
      <c r="D428" s="48"/>
      <c r="R428" s="48">
        <v>236</v>
      </c>
      <c r="U428" s="38" t="s">
        <v>271</v>
      </c>
      <c r="V428" s="38" t="s">
        <v>276</v>
      </c>
      <c r="W428" s="38" t="s">
        <v>281</v>
      </c>
      <c r="X428" s="38" t="s">
        <v>288</v>
      </c>
    </row>
    <row r="429" spans="3:24" x14ac:dyDescent="0.15">
      <c r="C429" s="48" t="s">
        <v>523</v>
      </c>
      <c r="D429" s="48"/>
      <c r="R429" s="48">
        <v>276</v>
      </c>
      <c r="U429" s="38" t="s">
        <v>271</v>
      </c>
      <c r="V429" s="38" t="s">
        <v>276</v>
      </c>
      <c r="W429" s="38" t="s">
        <v>289</v>
      </c>
      <c r="X429" s="38" t="s">
        <v>288</v>
      </c>
    </row>
    <row r="430" spans="3:24" x14ac:dyDescent="0.15">
      <c r="C430" s="48" t="s">
        <v>165</v>
      </c>
      <c r="D430" s="48"/>
      <c r="R430" s="48">
        <v>99</v>
      </c>
      <c r="U430" s="38" t="s">
        <v>271</v>
      </c>
      <c r="W430" s="38" t="s">
        <v>279</v>
      </c>
      <c r="X430" s="38" t="s">
        <v>279</v>
      </c>
    </row>
    <row r="431" spans="3:24" x14ac:dyDescent="0.15">
      <c r="C431" s="48" t="s">
        <v>524</v>
      </c>
      <c r="D431" s="48"/>
      <c r="R431" s="48">
        <v>119</v>
      </c>
      <c r="U431" s="38" t="s">
        <v>271</v>
      </c>
      <c r="V431" s="38" t="s">
        <v>272</v>
      </c>
      <c r="W431" s="38" t="s">
        <v>272</v>
      </c>
      <c r="X431" s="38" t="s">
        <v>279</v>
      </c>
    </row>
    <row r="432" spans="3:24" x14ac:dyDescent="0.15">
      <c r="C432" s="48" t="s">
        <v>525</v>
      </c>
      <c r="D432" s="48"/>
      <c r="R432" s="48">
        <v>139</v>
      </c>
      <c r="U432" s="38" t="s">
        <v>271</v>
      </c>
      <c r="V432" s="38" t="s">
        <v>272</v>
      </c>
      <c r="W432" s="38" t="s">
        <v>281</v>
      </c>
      <c r="X432" s="38" t="s">
        <v>279</v>
      </c>
    </row>
    <row r="433" spans="3:24" x14ac:dyDescent="0.15">
      <c r="C433" s="48" t="s">
        <v>166</v>
      </c>
      <c r="D433" s="48"/>
      <c r="R433" s="48">
        <v>560</v>
      </c>
      <c r="U433" s="38" t="s">
        <v>271</v>
      </c>
      <c r="V433" s="38" t="s">
        <v>278</v>
      </c>
      <c r="W433" s="38" t="s">
        <v>288</v>
      </c>
      <c r="X433" s="38" t="s">
        <v>282</v>
      </c>
    </row>
    <row r="434" spans="3:24" x14ac:dyDescent="0.15">
      <c r="C434" s="48" t="s">
        <v>526</v>
      </c>
      <c r="D434" s="48"/>
      <c r="R434" s="48">
        <v>672</v>
      </c>
      <c r="U434" s="38" t="s">
        <v>271</v>
      </c>
      <c r="V434" s="38" t="s">
        <v>288</v>
      </c>
      <c r="W434" s="38" t="s">
        <v>289</v>
      </c>
      <c r="X434" s="38" t="s">
        <v>276</v>
      </c>
    </row>
    <row r="435" spans="3:24" x14ac:dyDescent="0.15">
      <c r="C435" s="48" t="s">
        <v>527</v>
      </c>
      <c r="D435" s="48"/>
      <c r="R435" s="48">
        <v>785</v>
      </c>
      <c r="U435" s="38" t="s">
        <v>271</v>
      </c>
      <c r="V435" s="38" t="s">
        <v>289</v>
      </c>
      <c r="W435" s="38" t="s">
        <v>273</v>
      </c>
      <c r="X435" s="38" t="s">
        <v>278</v>
      </c>
    </row>
    <row r="436" spans="3:24" x14ac:dyDescent="0.15">
      <c r="C436" s="48" t="s">
        <v>167</v>
      </c>
      <c r="D436" s="48"/>
      <c r="R436" s="48">
        <v>625</v>
      </c>
      <c r="U436" s="38" t="s">
        <v>271</v>
      </c>
      <c r="V436" s="38" t="s">
        <v>288</v>
      </c>
      <c r="W436" s="38" t="s">
        <v>276</v>
      </c>
      <c r="X436" s="38" t="s">
        <v>278</v>
      </c>
    </row>
    <row r="437" spans="3:24" x14ac:dyDescent="0.15">
      <c r="C437" s="48" t="s">
        <v>528</v>
      </c>
      <c r="D437" s="48"/>
      <c r="R437" s="48">
        <v>750</v>
      </c>
      <c r="U437" s="38" t="s">
        <v>271</v>
      </c>
      <c r="V437" s="38" t="s">
        <v>289</v>
      </c>
      <c r="W437" s="38" t="s">
        <v>278</v>
      </c>
      <c r="X437" s="38" t="s">
        <v>282</v>
      </c>
    </row>
    <row r="438" spans="3:24" x14ac:dyDescent="0.15">
      <c r="C438" s="48" t="s">
        <v>529</v>
      </c>
      <c r="D438" s="48"/>
      <c r="R438" s="48">
        <v>876</v>
      </c>
      <c r="U438" s="38" t="s">
        <v>271</v>
      </c>
      <c r="V438" s="38" t="s">
        <v>273</v>
      </c>
      <c r="W438" s="38" t="s">
        <v>289</v>
      </c>
      <c r="X438" s="38" t="s">
        <v>288</v>
      </c>
    </row>
    <row r="439" spans="3:24" x14ac:dyDescent="0.15">
      <c r="C439" s="48" t="s">
        <v>168</v>
      </c>
      <c r="D439" s="48"/>
      <c r="R439" s="48">
        <v>690</v>
      </c>
      <c r="U439" s="38" t="s">
        <v>271</v>
      </c>
      <c r="V439" s="38" t="s">
        <v>288</v>
      </c>
      <c r="W439" s="38" t="s">
        <v>279</v>
      </c>
      <c r="X439" s="38" t="s">
        <v>282</v>
      </c>
    </row>
    <row r="440" spans="3:24" x14ac:dyDescent="0.15">
      <c r="C440" s="48" t="s">
        <v>530</v>
      </c>
      <c r="D440" s="48"/>
      <c r="R440" s="48">
        <v>828</v>
      </c>
      <c r="U440" s="38" t="s">
        <v>271</v>
      </c>
      <c r="V440" s="38" t="s">
        <v>273</v>
      </c>
      <c r="W440" s="38" t="s">
        <v>276</v>
      </c>
      <c r="X440" s="38" t="s">
        <v>273</v>
      </c>
    </row>
    <row r="441" spans="3:24" x14ac:dyDescent="0.15">
      <c r="C441" s="48" t="s">
        <v>531</v>
      </c>
      <c r="D441" s="48"/>
      <c r="R441" s="48">
        <v>967</v>
      </c>
      <c r="U441" s="38" t="s">
        <v>271</v>
      </c>
      <c r="V441" s="38" t="s">
        <v>279</v>
      </c>
      <c r="W441" s="38" t="s">
        <v>288</v>
      </c>
      <c r="X441" s="38" t="s">
        <v>289</v>
      </c>
    </row>
    <row r="442" spans="3:24" x14ac:dyDescent="0.15">
      <c r="C442" s="48" t="s">
        <v>169</v>
      </c>
      <c r="D442" s="48"/>
      <c r="R442" s="48">
        <v>756</v>
      </c>
      <c r="U442" s="38" t="s">
        <v>271</v>
      </c>
      <c r="V442" s="38" t="s">
        <v>289</v>
      </c>
      <c r="W442" s="38" t="s">
        <v>278</v>
      </c>
      <c r="X442" s="38" t="s">
        <v>288</v>
      </c>
    </row>
    <row r="443" spans="3:24" x14ac:dyDescent="0.15">
      <c r="C443" s="48" t="s">
        <v>532</v>
      </c>
      <c r="D443" s="48"/>
      <c r="R443" s="48">
        <v>907</v>
      </c>
      <c r="U443" s="38" t="s">
        <v>271</v>
      </c>
      <c r="V443" s="38" t="s">
        <v>279</v>
      </c>
      <c r="W443" s="38" t="s">
        <v>282</v>
      </c>
      <c r="X443" s="38" t="s">
        <v>289</v>
      </c>
    </row>
    <row r="444" spans="3:24" x14ac:dyDescent="0.15">
      <c r="C444" s="48" t="s">
        <v>533</v>
      </c>
      <c r="D444" s="48"/>
      <c r="R444" s="48">
        <v>1059</v>
      </c>
      <c r="U444" s="38" t="s">
        <v>272</v>
      </c>
      <c r="V444" s="38" t="s">
        <v>282</v>
      </c>
      <c r="W444" s="38" t="s">
        <v>278</v>
      </c>
      <c r="X444" s="38" t="s">
        <v>279</v>
      </c>
    </row>
    <row r="445" spans="3:24" x14ac:dyDescent="0.15">
      <c r="C445" s="48" t="s">
        <v>170</v>
      </c>
      <c r="D445" s="48"/>
      <c r="R445" s="48">
        <v>658</v>
      </c>
      <c r="U445" s="38" t="s">
        <v>271</v>
      </c>
      <c r="V445" s="38" t="s">
        <v>288</v>
      </c>
      <c r="W445" s="38" t="s">
        <v>278</v>
      </c>
      <c r="X445" s="38" t="s">
        <v>273</v>
      </c>
    </row>
    <row r="446" spans="3:24" x14ac:dyDescent="0.15">
      <c r="C446" s="48" t="s">
        <v>534</v>
      </c>
      <c r="D446" s="48"/>
      <c r="R446" s="48">
        <v>789</v>
      </c>
      <c r="U446" s="38" t="s">
        <v>271</v>
      </c>
      <c r="V446" s="38" t="s">
        <v>289</v>
      </c>
      <c r="W446" s="38" t="s">
        <v>273</v>
      </c>
      <c r="X446" s="38" t="s">
        <v>279</v>
      </c>
    </row>
    <row r="447" spans="3:24" x14ac:dyDescent="0.15">
      <c r="C447" s="48" t="s">
        <v>535</v>
      </c>
      <c r="D447" s="48"/>
      <c r="R447" s="48">
        <v>921</v>
      </c>
      <c r="U447" s="38" t="s">
        <v>271</v>
      </c>
      <c r="V447" s="38" t="s">
        <v>279</v>
      </c>
      <c r="W447" s="38" t="s">
        <v>276</v>
      </c>
      <c r="X447" s="38" t="s">
        <v>272</v>
      </c>
    </row>
    <row r="448" spans="3:24" x14ac:dyDescent="0.15">
      <c r="C448" s="48" t="s">
        <v>171</v>
      </c>
      <c r="D448" s="48"/>
      <c r="R448" s="48">
        <v>723</v>
      </c>
      <c r="U448" s="38" t="s">
        <v>271</v>
      </c>
      <c r="V448" s="38" t="s">
        <v>289</v>
      </c>
      <c r="W448" s="38" t="s">
        <v>276</v>
      </c>
      <c r="X448" s="38" t="s">
        <v>281</v>
      </c>
    </row>
    <row r="449" spans="3:24" x14ac:dyDescent="0.15">
      <c r="C449" s="48" t="s">
        <v>536</v>
      </c>
      <c r="D449" s="48"/>
      <c r="R449" s="48">
        <v>867</v>
      </c>
      <c r="U449" s="38" t="s">
        <v>271</v>
      </c>
      <c r="V449" s="38" t="s">
        <v>273</v>
      </c>
      <c r="W449" s="38" t="s">
        <v>288</v>
      </c>
      <c r="X449" s="38" t="s">
        <v>289</v>
      </c>
    </row>
    <row r="450" spans="3:24" x14ac:dyDescent="0.15">
      <c r="C450" s="48" t="s">
        <v>537</v>
      </c>
      <c r="D450" s="48"/>
      <c r="R450" s="48">
        <v>1012</v>
      </c>
      <c r="U450" s="38" t="s">
        <v>272</v>
      </c>
      <c r="V450" s="38" t="s">
        <v>282</v>
      </c>
      <c r="W450" s="38" t="s">
        <v>272</v>
      </c>
      <c r="X450" s="38" t="s">
        <v>276</v>
      </c>
    </row>
    <row r="451" spans="3:24" x14ac:dyDescent="0.15">
      <c r="C451" s="48" t="s">
        <v>172</v>
      </c>
      <c r="D451" s="48"/>
      <c r="R451" s="48">
        <v>789</v>
      </c>
      <c r="U451" s="38" t="s">
        <v>271</v>
      </c>
      <c r="V451" s="38" t="s">
        <v>289</v>
      </c>
      <c r="W451" s="38" t="s">
        <v>273</v>
      </c>
      <c r="X451" s="38" t="s">
        <v>279</v>
      </c>
    </row>
    <row r="452" spans="3:24" x14ac:dyDescent="0.15">
      <c r="C452" s="48" t="s">
        <v>538</v>
      </c>
      <c r="D452" s="48"/>
      <c r="R452" s="48">
        <v>946</v>
      </c>
      <c r="U452" s="38" t="s">
        <v>271</v>
      </c>
      <c r="V452" s="38" t="s">
        <v>279</v>
      </c>
      <c r="W452" s="38" t="s">
        <v>274</v>
      </c>
      <c r="X452" s="38" t="s">
        <v>288</v>
      </c>
    </row>
    <row r="453" spans="3:24" x14ac:dyDescent="0.15">
      <c r="C453" s="48" t="s">
        <v>539</v>
      </c>
      <c r="D453" s="48"/>
      <c r="R453" s="48">
        <v>1104</v>
      </c>
      <c r="U453" s="38" t="s">
        <v>272</v>
      </c>
      <c r="V453" s="38" t="s">
        <v>272</v>
      </c>
      <c r="W453" s="38" t="s">
        <v>282</v>
      </c>
      <c r="X453" s="38" t="s">
        <v>274</v>
      </c>
    </row>
    <row r="454" spans="3:24" x14ac:dyDescent="0.15">
      <c r="C454" s="48" t="s">
        <v>173</v>
      </c>
      <c r="D454" s="48"/>
      <c r="R454" s="48">
        <v>740</v>
      </c>
      <c r="U454" s="38" t="s">
        <v>271</v>
      </c>
      <c r="V454" s="38" t="s">
        <v>289</v>
      </c>
      <c r="W454" s="38" t="s">
        <v>274</v>
      </c>
      <c r="X454" s="38" t="s">
        <v>282</v>
      </c>
    </row>
    <row r="455" spans="3:24" x14ac:dyDescent="0.15">
      <c r="C455" s="48" t="s">
        <v>540</v>
      </c>
      <c r="D455" s="48"/>
      <c r="R455" s="48">
        <v>888</v>
      </c>
      <c r="U455" s="38" t="s">
        <v>271</v>
      </c>
      <c r="V455" s="38" t="s">
        <v>273</v>
      </c>
      <c r="W455" s="38" t="s">
        <v>273</v>
      </c>
      <c r="X455" s="38" t="s">
        <v>273</v>
      </c>
    </row>
    <row r="456" spans="3:24" x14ac:dyDescent="0.15">
      <c r="C456" s="48" t="s">
        <v>541</v>
      </c>
      <c r="D456" s="48"/>
      <c r="R456" s="48">
        <v>1036</v>
      </c>
      <c r="U456" s="38" t="s">
        <v>272</v>
      </c>
      <c r="V456" s="38" t="s">
        <v>282</v>
      </c>
      <c r="W456" s="38" t="s">
        <v>281</v>
      </c>
      <c r="X456" s="38" t="s">
        <v>288</v>
      </c>
    </row>
    <row r="457" spans="3:24" x14ac:dyDescent="0.15">
      <c r="C457" s="48" t="s">
        <v>174</v>
      </c>
      <c r="D457" s="48"/>
      <c r="R457" s="48">
        <v>806</v>
      </c>
      <c r="U457" s="38" t="s">
        <v>271</v>
      </c>
      <c r="V457" s="38" t="s">
        <v>273</v>
      </c>
      <c r="W457" s="38" t="s">
        <v>282</v>
      </c>
      <c r="X457" s="38" t="s">
        <v>288</v>
      </c>
    </row>
    <row r="458" spans="3:24" x14ac:dyDescent="0.15">
      <c r="C458" s="48" t="s">
        <v>542</v>
      </c>
      <c r="D458" s="48"/>
      <c r="R458" s="48">
        <v>967</v>
      </c>
      <c r="U458" s="38" t="s">
        <v>271</v>
      </c>
      <c r="V458" s="38" t="s">
        <v>279</v>
      </c>
      <c r="W458" s="38" t="s">
        <v>288</v>
      </c>
      <c r="X458" s="38" t="s">
        <v>289</v>
      </c>
    </row>
    <row r="459" spans="3:24" x14ac:dyDescent="0.15">
      <c r="C459" s="48" t="s">
        <v>543</v>
      </c>
      <c r="D459" s="48"/>
      <c r="R459" s="48">
        <v>1128</v>
      </c>
      <c r="U459" s="38" t="s">
        <v>272</v>
      </c>
      <c r="V459" s="38" t="s">
        <v>272</v>
      </c>
      <c r="W459" s="38" t="s">
        <v>276</v>
      </c>
      <c r="X459" s="38" t="s">
        <v>273</v>
      </c>
    </row>
    <row r="460" spans="3:24" x14ac:dyDescent="0.15">
      <c r="C460" s="48" t="s">
        <v>175</v>
      </c>
      <c r="D460" s="48"/>
      <c r="R460" s="48">
        <v>686</v>
      </c>
      <c r="U460" s="38" t="s">
        <v>271</v>
      </c>
      <c r="V460" s="38" t="s">
        <v>288</v>
      </c>
      <c r="W460" s="38" t="s">
        <v>273</v>
      </c>
      <c r="X460" s="38" t="s">
        <v>288</v>
      </c>
    </row>
    <row r="461" spans="3:24" x14ac:dyDescent="0.15">
      <c r="C461" s="48" t="s">
        <v>544</v>
      </c>
      <c r="D461" s="48"/>
      <c r="R461" s="48">
        <v>824</v>
      </c>
      <c r="U461" s="38" t="s">
        <v>271</v>
      </c>
      <c r="V461" s="38" t="s">
        <v>273</v>
      </c>
      <c r="W461" s="38" t="s">
        <v>276</v>
      </c>
      <c r="X461" s="38" t="s">
        <v>274</v>
      </c>
    </row>
    <row r="462" spans="3:24" x14ac:dyDescent="0.15">
      <c r="C462" s="48" t="s">
        <v>545</v>
      </c>
      <c r="D462" s="48"/>
      <c r="R462" s="48">
        <v>960</v>
      </c>
      <c r="U462" s="38" t="s">
        <v>271</v>
      </c>
      <c r="V462" s="38" t="s">
        <v>279</v>
      </c>
      <c r="W462" s="38" t="s">
        <v>288</v>
      </c>
      <c r="X462" s="38" t="s">
        <v>282</v>
      </c>
    </row>
    <row r="463" spans="3:24" x14ac:dyDescent="0.15">
      <c r="C463" s="48" t="s">
        <v>176</v>
      </c>
      <c r="D463" s="48"/>
      <c r="R463" s="48">
        <v>751</v>
      </c>
      <c r="U463" s="38" t="s">
        <v>271</v>
      </c>
      <c r="V463" s="38" t="s">
        <v>289</v>
      </c>
      <c r="W463" s="38" t="s">
        <v>278</v>
      </c>
      <c r="X463" s="38" t="s">
        <v>272</v>
      </c>
    </row>
    <row r="464" spans="3:24" x14ac:dyDescent="0.15">
      <c r="C464" s="48" t="s">
        <v>546</v>
      </c>
      <c r="D464" s="48"/>
      <c r="R464" s="48">
        <v>902</v>
      </c>
      <c r="U464" s="38" t="s">
        <v>271</v>
      </c>
      <c r="V464" s="38" t="s">
        <v>279</v>
      </c>
      <c r="W464" s="38" t="s">
        <v>282</v>
      </c>
      <c r="X464" s="38" t="s">
        <v>276</v>
      </c>
    </row>
    <row r="465" spans="3:24" x14ac:dyDescent="0.15">
      <c r="C465" s="48" t="s">
        <v>547</v>
      </c>
      <c r="D465" s="48"/>
      <c r="R465" s="48">
        <v>1051</v>
      </c>
      <c r="U465" s="38" t="s">
        <v>272</v>
      </c>
      <c r="V465" s="38" t="s">
        <v>282</v>
      </c>
      <c r="W465" s="38" t="s">
        <v>278</v>
      </c>
      <c r="X465" s="38" t="s">
        <v>272</v>
      </c>
    </row>
    <row r="466" spans="3:24" x14ac:dyDescent="0.15">
      <c r="C466" s="48" t="s">
        <v>177</v>
      </c>
      <c r="D466" s="48"/>
      <c r="R466" s="48">
        <v>817</v>
      </c>
      <c r="U466" s="38" t="s">
        <v>271</v>
      </c>
      <c r="V466" s="38" t="s">
        <v>273</v>
      </c>
      <c r="W466" s="38" t="s">
        <v>272</v>
      </c>
      <c r="X466" s="38" t="s">
        <v>289</v>
      </c>
    </row>
    <row r="467" spans="3:24" x14ac:dyDescent="0.15">
      <c r="C467" s="48" t="s">
        <v>548</v>
      </c>
      <c r="D467" s="48"/>
      <c r="R467" s="48">
        <v>981</v>
      </c>
      <c r="U467" s="38" t="s">
        <v>271</v>
      </c>
      <c r="V467" s="38" t="s">
        <v>279</v>
      </c>
      <c r="W467" s="38" t="s">
        <v>273</v>
      </c>
      <c r="X467" s="38" t="s">
        <v>272</v>
      </c>
    </row>
    <row r="468" spans="3:24" x14ac:dyDescent="0.15">
      <c r="C468" s="48" t="s">
        <v>549</v>
      </c>
      <c r="D468" s="48"/>
      <c r="R468" s="48">
        <v>1143</v>
      </c>
      <c r="U468" s="38" t="s">
        <v>272</v>
      </c>
      <c r="V468" s="38" t="s">
        <v>272</v>
      </c>
      <c r="W468" s="38" t="s">
        <v>274</v>
      </c>
      <c r="X468" s="38" t="s">
        <v>281</v>
      </c>
    </row>
    <row r="469" spans="3:24" x14ac:dyDescent="0.15">
      <c r="C469" s="48" t="s">
        <v>178</v>
      </c>
      <c r="D469" s="48"/>
      <c r="R469" s="48">
        <v>767</v>
      </c>
      <c r="U469" s="38" t="s">
        <v>271</v>
      </c>
      <c r="V469" s="38" t="s">
        <v>289</v>
      </c>
      <c r="W469" s="38" t="s">
        <v>288</v>
      </c>
      <c r="X469" s="38" t="s">
        <v>289</v>
      </c>
    </row>
    <row r="470" spans="3:24" x14ac:dyDescent="0.15">
      <c r="C470" s="48" t="s">
        <v>550</v>
      </c>
      <c r="D470" s="48"/>
      <c r="R470" s="48">
        <v>921</v>
      </c>
      <c r="U470" s="38" t="s">
        <v>271</v>
      </c>
      <c r="V470" s="38" t="s">
        <v>279</v>
      </c>
      <c r="W470" s="38" t="s">
        <v>276</v>
      </c>
      <c r="X470" s="38" t="s">
        <v>272</v>
      </c>
    </row>
    <row r="471" spans="3:24" x14ac:dyDescent="0.15">
      <c r="C471" s="48" t="s">
        <v>551</v>
      </c>
      <c r="D471" s="48"/>
      <c r="R471" s="48">
        <v>1074</v>
      </c>
      <c r="U471" s="38" t="s">
        <v>272</v>
      </c>
      <c r="V471" s="38" t="s">
        <v>282</v>
      </c>
      <c r="W471" s="38" t="s">
        <v>289</v>
      </c>
      <c r="X471" s="38" t="s">
        <v>274</v>
      </c>
    </row>
    <row r="472" spans="3:24" x14ac:dyDescent="0.15">
      <c r="C472" s="48" t="s">
        <v>179</v>
      </c>
      <c r="D472" s="48"/>
      <c r="R472" s="48">
        <v>833</v>
      </c>
      <c r="U472" s="38" t="s">
        <v>271</v>
      </c>
      <c r="V472" s="38" t="s">
        <v>273</v>
      </c>
      <c r="W472" s="38" t="s">
        <v>281</v>
      </c>
      <c r="X472" s="38" t="s">
        <v>281</v>
      </c>
    </row>
    <row r="473" spans="3:24" x14ac:dyDescent="0.15">
      <c r="C473" s="48" t="s">
        <v>552</v>
      </c>
      <c r="D473" s="48"/>
      <c r="R473" s="48">
        <v>1000</v>
      </c>
      <c r="U473" s="38" t="s">
        <v>272</v>
      </c>
      <c r="V473" s="38" t="s">
        <v>282</v>
      </c>
      <c r="W473" s="38" t="s">
        <v>282</v>
      </c>
      <c r="X473" s="38" t="s">
        <v>282</v>
      </c>
    </row>
    <row r="474" spans="3:24" x14ac:dyDescent="0.15">
      <c r="C474" s="48" t="s">
        <v>553</v>
      </c>
      <c r="D474" s="48"/>
      <c r="R474" s="48">
        <v>1166</v>
      </c>
      <c r="U474" s="38" t="s">
        <v>272</v>
      </c>
      <c r="V474" s="38" t="s">
        <v>272</v>
      </c>
      <c r="W474" s="38" t="s">
        <v>288</v>
      </c>
      <c r="X474" s="38" t="s">
        <v>288</v>
      </c>
    </row>
    <row r="475" spans="3:24" x14ac:dyDescent="0.15">
      <c r="C475" s="48" t="s">
        <v>180</v>
      </c>
      <c r="D475" s="48"/>
      <c r="R475" s="48">
        <v>849</v>
      </c>
      <c r="U475" s="38" t="s">
        <v>271</v>
      </c>
      <c r="V475" s="38" t="s">
        <v>273</v>
      </c>
      <c r="W475" s="38" t="s">
        <v>274</v>
      </c>
      <c r="X475" s="38" t="s">
        <v>279</v>
      </c>
    </row>
    <row r="476" spans="3:24" x14ac:dyDescent="0.15">
      <c r="C476" s="48" t="s">
        <v>554</v>
      </c>
      <c r="D476" s="48"/>
      <c r="R476" s="48">
        <v>1019</v>
      </c>
      <c r="U476" s="38" t="s">
        <v>272</v>
      </c>
      <c r="V476" s="38" t="s">
        <v>282</v>
      </c>
      <c r="W476" s="38" t="s">
        <v>272</v>
      </c>
      <c r="X476" s="38" t="s">
        <v>279</v>
      </c>
    </row>
    <row r="477" spans="3:24" x14ac:dyDescent="0.15">
      <c r="C477" s="48" t="s">
        <v>555</v>
      </c>
      <c r="D477" s="48"/>
      <c r="R477" s="48">
        <v>1188</v>
      </c>
      <c r="U477" s="38" t="s">
        <v>272</v>
      </c>
      <c r="V477" s="38" t="s">
        <v>272</v>
      </c>
      <c r="W477" s="38" t="s">
        <v>273</v>
      </c>
      <c r="X477" s="38" t="s">
        <v>273</v>
      </c>
    </row>
    <row r="478" spans="3:24" x14ac:dyDescent="0.15">
      <c r="C478" s="48" t="s">
        <v>181</v>
      </c>
      <c r="D478" s="48"/>
      <c r="R478" s="48">
        <v>800</v>
      </c>
      <c r="U478" s="38" t="s">
        <v>271</v>
      </c>
      <c r="V478" s="38" t="s">
        <v>273</v>
      </c>
      <c r="W478" s="38" t="s">
        <v>282</v>
      </c>
      <c r="X478" s="38" t="s">
        <v>282</v>
      </c>
    </row>
    <row r="479" spans="3:24" x14ac:dyDescent="0.15">
      <c r="C479" s="48" t="s">
        <v>556</v>
      </c>
      <c r="D479" s="48"/>
      <c r="R479" s="48">
        <v>960</v>
      </c>
      <c r="U479" s="38" t="s">
        <v>271</v>
      </c>
      <c r="V479" s="38" t="s">
        <v>279</v>
      </c>
      <c r="W479" s="38" t="s">
        <v>288</v>
      </c>
      <c r="X479" s="38" t="s">
        <v>282</v>
      </c>
    </row>
    <row r="480" spans="3:24" x14ac:dyDescent="0.15">
      <c r="C480" s="48" t="s">
        <v>557</v>
      </c>
      <c r="D480" s="48"/>
      <c r="R480" s="48">
        <v>1120</v>
      </c>
      <c r="U480" s="38" t="s">
        <v>272</v>
      </c>
      <c r="V480" s="38" t="s">
        <v>272</v>
      </c>
      <c r="W480" s="38" t="s">
        <v>276</v>
      </c>
      <c r="X480" s="38" t="s">
        <v>282</v>
      </c>
    </row>
    <row r="481" spans="3:24" x14ac:dyDescent="0.15">
      <c r="C481" s="48" t="s">
        <v>182</v>
      </c>
      <c r="D481" s="48"/>
      <c r="R481" s="48">
        <v>866</v>
      </c>
      <c r="U481" s="38" t="s">
        <v>271</v>
      </c>
      <c r="V481" s="38" t="s">
        <v>273</v>
      </c>
      <c r="W481" s="38" t="s">
        <v>288</v>
      </c>
      <c r="X481" s="38" t="s">
        <v>288</v>
      </c>
    </row>
    <row r="482" spans="3:24" x14ac:dyDescent="0.15">
      <c r="C482" s="48" t="s">
        <v>558</v>
      </c>
      <c r="D482" s="48"/>
      <c r="R482" s="48">
        <v>1039</v>
      </c>
      <c r="U482" s="38" t="s">
        <v>272</v>
      </c>
      <c r="V482" s="38" t="s">
        <v>282</v>
      </c>
      <c r="W482" s="38" t="s">
        <v>281</v>
      </c>
      <c r="X482" s="38" t="s">
        <v>279</v>
      </c>
    </row>
    <row r="483" spans="3:24" x14ac:dyDescent="0.15">
      <c r="C483" s="48" t="s">
        <v>559</v>
      </c>
      <c r="D483" s="48"/>
      <c r="R483" s="48">
        <v>1212</v>
      </c>
      <c r="U483" s="38" t="s">
        <v>272</v>
      </c>
      <c r="V483" s="38" t="s">
        <v>276</v>
      </c>
      <c r="W483" s="38" t="s">
        <v>272</v>
      </c>
      <c r="X483" s="38" t="s">
        <v>276</v>
      </c>
    </row>
    <row r="484" spans="3:24" x14ac:dyDescent="0.15">
      <c r="C484" s="48" t="s">
        <v>183</v>
      </c>
      <c r="D484" s="48"/>
      <c r="R484" s="48">
        <v>883</v>
      </c>
      <c r="U484" s="38" t="s">
        <v>271</v>
      </c>
      <c r="V484" s="38" t="s">
        <v>273</v>
      </c>
      <c r="W484" s="38" t="s">
        <v>273</v>
      </c>
      <c r="X484" s="38" t="s">
        <v>281</v>
      </c>
    </row>
    <row r="485" spans="3:24" x14ac:dyDescent="0.15">
      <c r="C485" s="48" t="s">
        <v>560</v>
      </c>
      <c r="D485" s="48"/>
      <c r="R485" s="48">
        <v>1060</v>
      </c>
      <c r="U485" s="38" t="s">
        <v>272</v>
      </c>
      <c r="V485" s="38" t="s">
        <v>282</v>
      </c>
      <c r="W485" s="38" t="s">
        <v>288</v>
      </c>
      <c r="X485" s="38" t="s">
        <v>282</v>
      </c>
    </row>
    <row r="486" spans="3:24" x14ac:dyDescent="0.15">
      <c r="C486" s="48" t="s">
        <v>561</v>
      </c>
      <c r="D486" s="48"/>
      <c r="R486" s="48">
        <v>1236</v>
      </c>
      <c r="U486" s="38" t="s">
        <v>272</v>
      </c>
      <c r="V486" s="38" t="s">
        <v>276</v>
      </c>
      <c r="W486" s="38" t="s">
        <v>281</v>
      </c>
      <c r="X486" s="38" t="s">
        <v>288</v>
      </c>
    </row>
    <row r="487" spans="3:24" x14ac:dyDescent="0.15">
      <c r="C487" s="48" t="s">
        <v>184</v>
      </c>
      <c r="D487" s="48"/>
      <c r="R487" s="48">
        <v>899</v>
      </c>
      <c r="U487" s="38" t="s">
        <v>271</v>
      </c>
      <c r="V487" s="38" t="s">
        <v>273</v>
      </c>
      <c r="W487" s="38" t="s">
        <v>279</v>
      </c>
      <c r="X487" s="38" t="s">
        <v>279</v>
      </c>
    </row>
    <row r="488" spans="3:24" x14ac:dyDescent="0.15">
      <c r="C488" s="48" t="s">
        <v>562</v>
      </c>
      <c r="D488" s="48"/>
      <c r="R488" s="48">
        <v>1078</v>
      </c>
      <c r="U488" s="38" t="s">
        <v>272</v>
      </c>
      <c r="V488" s="38" t="s">
        <v>282</v>
      </c>
      <c r="W488" s="38" t="s">
        <v>289</v>
      </c>
      <c r="X488" s="38" t="s">
        <v>273</v>
      </c>
    </row>
    <row r="489" spans="3:24" x14ac:dyDescent="0.15">
      <c r="C489" s="48" t="s">
        <v>563</v>
      </c>
      <c r="D489" s="48"/>
      <c r="R489" s="48">
        <v>1258</v>
      </c>
      <c r="U489" s="38" t="s">
        <v>272</v>
      </c>
      <c r="V489" s="38" t="s">
        <v>276</v>
      </c>
      <c r="W489" s="38" t="s">
        <v>278</v>
      </c>
      <c r="X489" s="38" t="s">
        <v>273</v>
      </c>
    </row>
    <row r="490" spans="3:24" x14ac:dyDescent="0.15">
      <c r="C490" s="48" t="s">
        <v>185</v>
      </c>
      <c r="D490" s="48"/>
      <c r="R490" s="48">
        <v>398</v>
      </c>
      <c r="U490" s="38" t="s">
        <v>271</v>
      </c>
      <c r="V490" s="38" t="s">
        <v>281</v>
      </c>
      <c r="W490" s="38" t="s">
        <v>279</v>
      </c>
      <c r="X490" s="38" t="s">
        <v>273</v>
      </c>
    </row>
    <row r="491" spans="3:24" x14ac:dyDescent="0.15">
      <c r="C491" s="48" t="s">
        <v>564</v>
      </c>
      <c r="D491" s="48"/>
      <c r="R491" s="48">
        <v>477</v>
      </c>
      <c r="U491" s="38" t="s">
        <v>271</v>
      </c>
      <c r="V491" s="38" t="s">
        <v>274</v>
      </c>
      <c r="W491" s="38" t="s">
        <v>289</v>
      </c>
      <c r="X491" s="38" t="s">
        <v>289</v>
      </c>
    </row>
    <row r="492" spans="3:24" x14ac:dyDescent="0.15">
      <c r="C492" s="48" t="s">
        <v>565</v>
      </c>
      <c r="D492" s="48"/>
      <c r="R492" s="48">
        <v>557</v>
      </c>
      <c r="U492" s="38" t="s">
        <v>271</v>
      </c>
      <c r="V492" s="38" t="s">
        <v>278</v>
      </c>
      <c r="W492" s="38" t="s">
        <v>278</v>
      </c>
      <c r="X492" s="38" t="s">
        <v>289</v>
      </c>
    </row>
    <row r="493" spans="3:24" x14ac:dyDescent="0.15">
      <c r="C493" s="48" t="s">
        <v>186</v>
      </c>
      <c r="D493" s="48"/>
      <c r="R493" s="48">
        <v>532</v>
      </c>
      <c r="U493" s="38" t="s">
        <v>271</v>
      </c>
      <c r="V493" s="38" t="s">
        <v>278</v>
      </c>
      <c r="W493" s="38" t="s">
        <v>281</v>
      </c>
      <c r="X493" s="38" t="s">
        <v>276</v>
      </c>
    </row>
    <row r="494" spans="3:24" x14ac:dyDescent="0.15">
      <c r="C494" s="48" t="s">
        <v>566</v>
      </c>
      <c r="D494" s="48"/>
      <c r="R494" s="48">
        <v>638</v>
      </c>
      <c r="U494" s="38" t="s">
        <v>271</v>
      </c>
      <c r="V494" s="38" t="s">
        <v>288</v>
      </c>
      <c r="W494" s="38" t="s">
        <v>281</v>
      </c>
      <c r="X494" s="38" t="s">
        <v>273</v>
      </c>
    </row>
    <row r="495" spans="3:24" x14ac:dyDescent="0.15">
      <c r="C495" s="48" t="s">
        <v>567</v>
      </c>
      <c r="D495" s="48"/>
      <c r="R495" s="48">
        <v>745</v>
      </c>
      <c r="U495" s="38" t="s">
        <v>271</v>
      </c>
      <c r="V495" s="38" t="s">
        <v>289</v>
      </c>
      <c r="W495" s="38" t="s">
        <v>274</v>
      </c>
      <c r="X495" s="38" t="s">
        <v>278</v>
      </c>
    </row>
    <row r="496" spans="3:24" x14ac:dyDescent="0.15">
      <c r="C496" s="48" t="s">
        <v>187</v>
      </c>
      <c r="D496" s="48"/>
      <c r="R496" s="48">
        <v>597</v>
      </c>
      <c r="U496" s="38" t="s">
        <v>271</v>
      </c>
      <c r="V496" s="38" t="s">
        <v>278</v>
      </c>
      <c r="W496" s="38" t="s">
        <v>279</v>
      </c>
      <c r="X496" s="38" t="s">
        <v>289</v>
      </c>
    </row>
    <row r="497" spans="3:24" x14ac:dyDescent="0.15">
      <c r="C497" s="48" t="s">
        <v>568</v>
      </c>
      <c r="D497" s="48"/>
      <c r="R497" s="48">
        <v>716</v>
      </c>
      <c r="U497" s="38" t="s">
        <v>271</v>
      </c>
      <c r="V497" s="38" t="s">
        <v>289</v>
      </c>
      <c r="W497" s="38" t="s">
        <v>272</v>
      </c>
      <c r="X497" s="38" t="s">
        <v>288</v>
      </c>
    </row>
    <row r="498" spans="3:24" x14ac:dyDescent="0.15">
      <c r="C498" s="48" t="s">
        <v>569</v>
      </c>
      <c r="D498" s="48"/>
      <c r="R498" s="48">
        <v>836</v>
      </c>
      <c r="U498" s="38" t="s">
        <v>271</v>
      </c>
      <c r="V498" s="38" t="s">
        <v>273</v>
      </c>
      <c r="W498" s="38" t="s">
        <v>281</v>
      </c>
      <c r="X498" s="38" t="s">
        <v>288</v>
      </c>
    </row>
    <row r="499" spans="3:24" x14ac:dyDescent="0.15">
      <c r="C499" s="48" t="s">
        <v>188</v>
      </c>
      <c r="D499" s="48"/>
      <c r="R499" s="48">
        <v>662</v>
      </c>
      <c r="U499" s="38" t="s">
        <v>271</v>
      </c>
      <c r="V499" s="38" t="s">
        <v>288</v>
      </c>
      <c r="W499" s="38" t="s">
        <v>288</v>
      </c>
      <c r="X499" s="38" t="s">
        <v>276</v>
      </c>
    </row>
    <row r="500" spans="3:24" x14ac:dyDescent="0.15">
      <c r="C500" s="48" t="s">
        <v>570</v>
      </c>
      <c r="D500" s="48"/>
      <c r="R500" s="48">
        <v>794</v>
      </c>
      <c r="U500" s="38" t="s">
        <v>271</v>
      </c>
      <c r="V500" s="38" t="s">
        <v>289</v>
      </c>
      <c r="W500" s="38" t="s">
        <v>279</v>
      </c>
      <c r="X500" s="38" t="s">
        <v>274</v>
      </c>
    </row>
    <row r="501" spans="3:24" x14ac:dyDescent="0.15">
      <c r="C501" s="48" t="s">
        <v>571</v>
      </c>
      <c r="D501" s="48"/>
      <c r="R501" s="48">
        <v>927</v>
      </c>
      <c r="U501" s="38" t="s">
        <v>271</v>
      </c>
      <c r="V501" s="38" t="s">
        <v>279</v>
      </c>
      <c r="W501" s="38" t="s">
        <v>276</v>
      </c>
      <c r="X501" s="38" t="s">
        <v>289</v>
      </c>
    </row>
    <row r="502" spans="3:24" x14ac:dyDescent="0.15">
      <c r="C502" s="48" t="s">
        <v>189</v>
      </c>
      <c r="D502" s="48"/>
      <c r="R502" s="48">
        <v>728</v>
      </c>
      <c r="U502" s="38" t="s">
        <v>271</v>
      </c>
      <c r="V502" s="38" t="s">
        <v>289</v>
      </c>
      <c r="W502" s="38" t="s">
        <v>276</v>
      </c>
      <c r="X502" s="38" t="s">
        <v>273</v>
      </c>
    </row>
    <row r="503" spans="3:24" x14ac:dyDescent="0.15">
      <c r="C503" s="48" t="s">
        <v>572</v>
      </c>
      <c r="D503" s="48"/>
      <c r="R503" s="48">
        <v>873</v>
      </c>
      <c r="U503" s="38" t="s">
        <v>271</v>
      </c>
      <c r="V503" s="38" t="s">
        <v>273</v>
      </c>
      <c r="W503" s="38" t="s">
        <v>289</v>
      </c>
      <c r="X503" s="38" t="s">
        <v>281</v>
      </c>
    </row>
    <row r="504" spans="3:24" x14ac:dyDescent="0.15">
      <c r="C504" s="48" t="s">
        <v>573</v>
      </c>
      <c r="D504" s="48"/>
      <c r="R504" s="48">
        <v>1019</v>
      </c>
      <c r="U504" s="38" t="s">
        <v>272</v>
      </c>
      <c r="V504" s="38" t="s">
        <v>282</v>
      </c>
      <c r="W504" s="38" t="s">
        <v>272</v>
      </c>
      <c r="X504" s="38" t="s">
        <v>279</v>
      </c>
    </row>
    <row r="505" spans="3:24" x14ac:dyDescent="0.15">
      <c r="C505" s="48" t="s">
        <v>190</v>
      </c>
      <c r="D505" s="48"/>
      <c r="R505" s="48">
        <v>587</v>
      </c>
      <c r="U505" s="38" t="s">
        <v>271</v>
      </c>
      <c r="V505" s="38" t="s">
        <v>278</v>
      </c>
      <c r="W505" s="38" t="s">
        <v>273</v>
      </c>
      <c r="X505" s="38" t="s">
        <v>289</v>
      </c>
    </row>
    <row r="506" spans="3:24" x14ac:dyDescent="0.15">
      <c r="C506" s="48" t="s">
        <v>574</v>
      </c>
      <c r="D506" s="48"/>
      <c r="R506" s="48">
        <v>705</v>
      </c>
      <c r="U506" s="38" t="s">
        <v>271</v>
      </c>
      <c r="V506" s="38" t="s">
        <v>289</v>
      </c>
      <c r="W506" s="38" t="s">
        <v>282</v>
      </c>
      <c r="X506" s="38" t="s">
        <v>278</v>
      </c>
    </row>
    <row r="507" spans="3:24" x14ac:dyDescent="0.15">
      <c r="C507" s="48" t="s">
        <v>575</v>
      </c>
      <c r="D507" s="48"/>
      <c r="R507" s="48">
        <v>822</v>
      </c>
      <c r="U507" s="38" t="s">
        <v>271</v>
      </c>
      <c r="V507" s="38" t="s">
        <v>273</v>
      </c>
      <c r="W507" s="38" t="s">
        <v>276</v>
      </c>
      <c r="X507" s="38" t="s">
        <v>276</v>
      </c>
    </row>
    <row r="508" spans="3:24" x14ac:dyDescent="0.15">
      <c r="C508" s="48" t="s">
        <v>191</v>
      </c>
      <c r="D508" s="48"/>
      <c r="R508" s="48">
        <v>652</v>
      </c>
      <c r="U508" s="38" t="s">
        <v>271</v>
      </c>
      <c r="V508" s="38" t="s">
        <v>288</v>
      </c>
      <c r="W508" s="38" t="s">
        <v>278</v>
      </c>
      <c r="X508" s="38" t="s">
        <v>276</v>
      </c>
    </row>
    <row r="509" spans="3:24" x14ac:dyDescent="0.15">
      <c r="C509" s="48" t="s">
        <v>576</v>
      </c>
      <c r="D509" s="48"/>
      <c r="R509" s="48">
        <v>783</v>
      </c>
      <c r="U509" s="38" t="s">
        <v>271</v>
      </c>
      <c r="V509" s="38" t="s">
        <v>289</v>
      </c>
      <c r="W509" s="38" t="s">
        <v>273</v>
      </c>
      <c r="X509" s="38" t="s">
        <v>281</v>
      </c>
    </row>
    <row r="510" spans="3:24" x14ac:dyDescent="0.15">
      <c r="C510" s="48" t="s">
        <v>577</v>
      </c>
      <c r="D510" s="48"/>
      <c r="R510" s="48">
        <v>913</v>
      </c>
      <c r="U510" s="38" t="s">
        <v>271</v>
      </c>
      <c r="V510" s="38" t="s">
        <v>279</v>
      </c>
      <c r="W510" s="38" t="s">
        <v>272</v>
      </c>
      <c r="X510" s="38" t="s">
        <v>281</v>
      </c>
    </row>
    <row r="511" spans="3:24" x14ac:dyDescent="0.15">
      <c r="C511" s="48" t="s">
        <v>192</v>
      </c>
      <c r="D511" s="48"/>
      <c r="R511" s="48">
        <v>717</v>
      </c>
      <c r="U511" s="38" t="s">
        <v>271</v>
      </c>
      <c r="V511" s="38" t="s">
        <v>289</v>
      </c>
      <c r="W511" s="38" t="s">
        <v>272</v>
      </c>
      <c r="X511" s="38" t="s">
        <v>289</v>
      </c>
    </row>
    <row r="512" spans="3:24" x14ac:dyDescent="0.15">
      <c r="C512" s="48" t="s">
        <v>578</v>
      </c>
      <c r="D512" s="48"/>
      <c r="R512" s="48">
        <v>861</v>
      </c>
      <c r="U512" s="38" t="s">
        <v>271</v>
      </c>
      <c r="V512" s="38" t="s">
        <v>273</v>
      </c>
      <c r="W512" s="38" t="s">
        <v>288</v>
      </c>
      <c r="X512" s="38" t="s">
        <v>272</v>
      </c>
    </row>
    <row r="513" spans="3:24" x14ac:dyDescent="0.15">
      <c r="C513" s="48" t="s">
        <v>579</v>
      </c>
      <c r="D513" s="48"/>
      <c r="R513" s="48">
        <v>1004</v>
      </c>
      <c r="U513" s="38" t="s">
        <v>272</v>
      </c>
      <c r="V513" s="38" t="s">
        <v>282</v>
      </c>
      <c r="W513" s="38" t="s">
        <v>282</v>
      </c>
      <c r="X513" s="38" t="s">
        <v>274</v>
      </c>
    </row>
    <row r="514" spans="3:24" x14ac:dyDescent="0.15">
      <c r="C514" s="48" t="s">
        <v>193</v>
      </c>
      <c r="D514" s="48"/>
      <c r="R514" s="48">
        <v>783</v>
      </c>
      <c r="U514" s="38" t="s">
        <v>271</v>
      </c>
      <c r="V514" s="38" t="s">
        <v>289</v>
      </c>
      <c r="W514" s="38" t="s">
        <v>273</v>
      </c>
      <c r="X514" s="38" t="s">
        <v>281</v>
      </c>
    </row>
    <row r="515" spans="3:24" x14ac:dyDescent="0.15">
      <c r="C515" s="48" t="s">
        <v>580</v>
      </c>
      <c r="D515" s="48"/>
      <c r="R515" s="48">
        <v>940</v>
      </c>
      <c r="U515" s="38" t="s">
        <v>271</v>
      </c>
      <c r="V515" s="38" t="s">
        <v>279</v>
      </c>
      <c r="W515" s="38" t="s">
        <v>274</v>
      </c>
      <c r="X515" s="38" t="s">
        <v>282</v>
      </c>
    </row>
    <row r="516" spans="3:24" x14ac:dyDescent="0.15">
      <c r="C516" s="48" t="s">
        <v>581</v>
      </c>
      <c r="D516" s="48"/>
      <c r="R516" s="48">
        <v>1096</v>
      </c>
      <c r="U516" s="38" t="s">
        <v>272</v>
      </c>
      <c r="V516" s="38" t="s">
        <v>282</v>
      </c>
      <c r="W516" s="38" t="s">
        <v>279</v>
      </c>
      <c r="X516" s="38" t="s">
        <v>288</v>
      </c>
    </row>
    <row r="517" spans="3:24" x14ac:dyDescent="0.15">
      <c r="C517" s="48" t="s">
        <v>194</v>
      </c>
      <c r="D517" s="48"/>
      <c r="R517" s="48">
        <v>719</v>
      </c>
      <c r="U517" s="38" t="s">
        <v>271</v>
      </c>
      <c r="V517" s="38" t="s">
        <v>289</v>
      </c>
      <c r="W517" s="38" t="s">
        <v>272</v>
      </c>
      <c r="X517" s="38" t="s">
        <v>279</v>
      </c>
    </row>
    <row r="518" spans="3:24" x14ac:dyDescent="0.15">
      <c r="C518" s="48" t="s">
        <v>582</v>
      </c>
      <c r="D518" s="48"/>
      <c r="R518" s="48">
        <v>863</v>
      </c>
      <c r="U518" s="38" t="s">
        <v>271</v>
      </c>
      <c r="V518" s="38" t="s">
        <v>273</v>
      </c>
      <c r="W518" s="38" t="s">
        <v>288</v>
      </c>
      <c r="X518" s="38" t="s">
        <v>281</v>
      </c>
    </row>
    <row r="519" spans="3:24" x14ac:dyDescent="0.15">
      <c r="C519" s="48" t="s">
        <v>583</v>
      </c>
      <c r="D519" s="48"/>
      <c r="R519" s="48">
        <v>1007</v>
      </c>
      <c r="U519" s="38" t="s">
        <v>272</v>
      </c>
      <c r="V519" s="38" t="s">
        <v>282</v>
      </c>
      <c r="W519" s="38" t="s">
        <v>282</v>
      </c>
      <c r="X519" s="38" t="s">
        <v>289</v>
      </c>
    </row>
    <row r="520" spans="3:24" x14ac:dyDescent="0.15">
      <c r="C520" s="48" t="s">
        <v>195</v>
      </c>
      <c r="D520" s="48"/>
      <c r="R520" s="48">
        <v>784</v>
      </c>
      <c r="U520" s="38" t="s">
        <v>271</v>
      </c>
      <c r="V520" s="38" t="s">
        <v>289</v>
      </c>
      <c r="W520" s="38" t="s">
        <v>273</v>
      </c>
      <c r="X520" s="38" t="s">
        <v>274</v>
      </c>
    </row>
    <row r="521" spans="3:24" x14ac:dyDescent="0.15">
      <c r="C521" s="48" t="s">
        <v>584</v>
      </c>
      <c r="D521" s="48"/>
      <c r="R521" s="48">
        <v>941</v>
      </c>
      <c r="U521" s="38" t="s">
        <v>271</v>
      </c>
      <c r="V521" s="38" t="s">
        <v>279</v>
      </c>
      <c r="W521" s="38" t="s">
        <v>274</v>
      </c>
      <c r="X521" s="38" t="s">
        <v>272</v>
      </c>
    </row>
    <row r="522" spans="3:24" x14ac:dyDescent="0.15">
      <c r="C522" s="48" t="s">
        <v>585</v>
      </c>
      <c r="D522" s="48"/>
      <c r="R522" s="48">
        <v>1098</v>
      </c>
      <c r="U522" s="38" t="s">
        <v>272</v>
      </c>
      <c r="V522" s="38" t="s">
        <v>282</v>
      </c>
      <c r="W522" s="38" t="s">
        <v>279</v>
      </c>
      <c r="X522" s="38" t="s">
        <v>273</v>
      </c>
    </row>
    <row r="523" spans="3:24" x14ac:dyDescent="0.15">
      <c r="C523" s="48" t="s">
        <v>196</v>
      </c>
      <c r="D523" s="48"/>
      <c r="R523" s="48">
        <v>850</v>
      </c>
      <c r="U523" s="38" t="s">
        <v>271</v>
      </c>
      <c r="V523" s="38" t="s">
        <v>273</v>
      </c>
      <c r="W523" s="38" t="s">
        <v>278</v>
      </c>
      <c r="X523" s="38" t="s">
        <v>282</v>
      </c>
    </row>
    <row r="524" spans="3:24" x14ac:dyDescent="0.15">
      <c r="C524" s="48" t="s">
        <v>586</v>
      </c>
      <c r="D524" s="48"/>
      <c r="R524" s="48">
        <v>1020</v>
      </c>
      <c r="U524" s="38" t="s">
        <v>272</v>
      </c>
      <c r="V524" s="38" t="s">
        <v>282</v>
      </c>
      <c r="W524" s="38" t="s">
        <v>276</v>
      </c>
      <c r="X524" s="38" t="s">
        <v>282</v>
      </c>
    </row>
    <row r="525" spans="3:24" x14ac:dyDescent="0.15">
      <c r="C525" s="48" t="s">
        <v>587</v>
      </c>
      <c r="D525" s="48"/>
      <c r="R525" s="48">
        <v>1190</v>
      </c>
      <c r="U525" s="38" t="s">
        <v>272</v>
      </c>
      <c r="V525" s="38" t="s">
        <v>272</v>
      </c>
      <c r="W525" s="38" t="s">
        <v>279</v>
      </c>
      <c r="X525" s="38" t="s">
        <v>282</v>
      </c>
    </row>
    <row r="526" spans="3:24" x14ac:dyDescent="0.15">
      <c r="C526" s="48" t="s">
        <v>197</v>
      </c>
      <c r="D526" s="48"/>
      <c r="R526" s="48">
        <v>817</v>
      </c>
      <c r="U526" s="38" t="s">
        <v>271</v>
      </c>
      <c r="V526" s="38" t="s">
        <v>273</v>
      </c>
      <c r="W526" s="38" t="s">
        <v>272</v>
      </c>
      <c r="X526" s="38" t="s">
        <v>289</v>
      </c>
    </row>
    <row r="527" spans="3:24" x14ac:dyDescent="0.15">
      <c r="C527" s="48" t="s">
        <v>588</v>
      </c>
      <c r="D527" s="48"/>
      <c r="R527" s="48">
        <v>980</v>
      </c>
      <c r="U527" s="38" t="s">
        <v>271</v>
      </c>
      <c r="V527" s="38" t="s">
        <v>279</v>
      </c>
      <c r="W527" s="38" t="s">
        <v>273</v>
      </c>
      <c r="X527" s="38" t="s">
        <v>282</v>
      </c>
    </row>
    <row r="528" spans="3:24" x14ac:dyDescent="0.15">
      <c r="C528" s="48" t="s">
        <v>589</v>
      </c>
      <c r="D528" s="48"/>
      <c r="R528" s="48">
        <v>1144</v>
      </c>
      <c r="U528" s="38" t="s">
        <v>272</v>
      </c>
      <c r="V528" s="38" t="s">
        <v>272</v>
      </c>
      <c r="W528" s="38" t="s">
        <v>274</v>
      </c>
      <c r="X528" s="38" t="s">
        <v>274</v>
      </c>
    </row>
    <row r="529" spans="3:24" x14ac:dyDescent="0.15">
      <c r="C529" s="48" t="s">
        <v>198</v>
      </c>
      <c r="D529" s="48"/>
      <c r="R529" s="48">
        <v>883</v>
      </c>
      <c r="U529" s="38" t="s">
        <v>271</v>
      </c>
      <c r="V529" s="38" t="s">
        <v>273</v>
      </c>
      <c r="W529" s="38" t="s">
        <v>273</v>
      </c>
      <c r="X529" s="38" t="s">
        <v>281</v>
      </c>
    </row>
    <row r="530" spans="3:24" x14ac:dyDescent="0.15">
      <c r="C530" s="48" t="s">
        <v>590</v>
      </c>
      <c r="D530" s="48"/>
      <c r="R530" s="48">
        <v>1059</v>
      </c>
      <c r="U530" s="38" t="s">
        <v>272</v>
      </c>
      <c r="V530" s="38" t="s">
        <v>282</v>
      </c>
      <c r="W530" s="38" t="s">
        <v>278</v>
      </c>
      <c r="X530" s="38" t="s">
        <v>279</v>
      </c>
    </row>
    <row r="531" spans="3:24" x14ac:dyDescent="0.15">
      <c r="C531" s="48" t="s">
        <v>591</v>
      </c>
      <c r="D531" s="48"/>
      <c r="R531" s="48">
        <v>1236</v>
      </c>
      <c r="U531" s="38" t="s">
        <v>272</v>
      </c>
      <c r="V531" s="38" t="s">
        <v>276</v>
      </c>
      <c r="W531" s="38" t="s">
        <v>281</v>
      </c>
      <c r="X531" s="38" t="s">
        <v>288</v>
      </c>
    </row>
    <row r="532" spans="3:24" x14ac:dyDescent="0.15">
      <c r="C532" s="48" t="s">
        <v>199</v>
      </c>
      <c r="D532" s="48"/>
      <c r="R532" s="48">
        <v>915</v>
      </c>
      <c r="U532" s="38" t="s">
        <v>271</v>
      </c>
      <c r="V532" s="38" t="s">
        <v>279</v>
      </c>
      <c r="W532" s="38" t="s">
        <v>272</v>
      </c>
      <c r="X532" s="38" t="s">
        <v>278</v>
      </c>
    </row>
    <row r="533" spans="3:24" x14ac:dyDescent="0.15">
      <c r="C533" s="48" t="s">
        <v>592</v>
      </c>
      <c r="D533" s="48"/>
      <c r="R533" s="48">
        <v>1098</v>
      </c>
      <c r="U533" s="38" t="s">
        <v>272</v>
      </c>
      <c r="V533" s="38" t="s">
        <v>282</v>
      </c>
      <c r="W533" s="38" t="s">
        <v>279</v>
      </c>
      <c r="X533" s="38" t="s">
        <v>273</v>
      </c>
    </row>
    <row r="534" spans="3:24" x14ac:dyDescent="0.15">
      <c r="C534" s="48" t="s">
        <v>593</v>
      </c>
      <c r="D534" s="48"/>
      <c r="R534" s="48">
        <v>1281</v>
      </c>
      <c r="U534" s="38" t="s">
        <v>272</v>
      </c>
      <c r="V534" s="38" t="s">
        <v>276</v>
      </c>
      <c r="W534" s="38" t="s">
        <v>273</v>
      </c>
      <c r="X534" s="38" t="s">
        <v>272</v>
      </c>
    </row>
    <row r="535" spans="3:24" x14ac:dyDescent="0.15">
      <c r="C535" s="48" t="s">
        <v>200</v>
      </c>
      <c r="D535" s="48"/>
      <c r="R535" s="48">
        <v>531</v>
      </c>
      <c r="U535" s="38" t="s">
        <v>271</v>
      </c>
      <c r="V535" s="38" t="s">
        <v>278</v>
      </c>
      <c r="W535" s="38" t="s">
        <v>281</v>
      </c>
      <c r="X535" s="38" t="s">
        <v>272</v>
      </c>
    </row>
    <row r="536" spans="3:24" x14ac:dyDescent="0.15">
      <c r="C536" s="48" t="s">
        <v>594</v>
      </c>
      <c r="D536" s="48"/>
      <c r="R536" s="48">
        <v>637</v>
      </c>
      <c r="U536" s="38" t="s">
        <v>271</v>
      </c>
      <c r="V536" s="38" t="s">
        <v>288</v>
      </c>
      <c r="W536" s="38" t="s">
        <v>281</v>
      </c>
      <c r="X536" s="38" t="s">
        <v>289</v>
      </c>
    </row>
    <row r="537" spans="3:24" x14ac:dyDescent="0.15">
      <c r="C537" s="48" t="s">
        <v>595</v>
      </c>
      <c r="D537" s="48"/>
      <c r="R537" s="48">
        <v>743</v>
      </c>
      <c r="U537" s="38" t="s">
        <v>271</v>
      </c>
      <c r="V537" s="38" t="s">
        <v>289</v>
      </c>
      <c r="W537" s="38" t="s">
        <v>274</v>
      </c>
      <c r="X537" s="38" t="s">
        <v>281</v>
      </c>
    </row>
    <row r="538" spans="3:24" x14ac:dyDescent="0.15">
      <c r="C538" s="48" t="s">
        <v>201</v>
      </c>
      <c r="D538" s="48"/>
      <c r="R538" s="48">
        <v>629</v>
      </c>
      <c r="U538" s="38" t="s">
        <v>271</v>
      </c>
      <c r="V538" s="38" t="s">
        <v>288</v>
      </c>
      <c r="W538" s="38" t="s">
        <v>276</v>
      </c>
      <c r="X538" s="38" t="s">
        <v>279</v>
      </c>
    </row>
    <row r="539" spans="3:24" x14ac:dyDescent="0.15">
      <c r="C539" s="48" t="s">
        <v>596</v>
      </c>
      <c r="D539" s="48"/>
      <c r="R539" s="48">
        <v>755</v>
      </c>
      <c r="U539" s="38" t="s">
        <v>271</v>
      </c>
      <c r="V539" s="38" t="s">
        <v>289</v>
      </c>
      <c r="W539" s="38" t="s">
        <v>278</v>
      </c>
      <c r="X539" s="38" t="s">
        <v>278</v>
      </c>
    </row>
    <row r="540" spans="3:24" x14ac:dyDescent="0.15">
      <c r="C540" s="48" t="s">
        <v>597</v>
      </c>
      <c r="D540" s="48"/>
      <c r="R540" s="48">
        <v>881</v>
      </c>
      <c r="U540" s="38" t="s">
        <v>271</v>
      </c>
      <c r="V540" s="38" t="s">
        <v>273</v>
      </c>
      <c r="W540" s="38" t="s">
        <v>273</v>
      </c>
      <c r="X540" s="38" t="s">
        <v>272</v>
      </c>
    </row>
    <row r="541" spans="3:24" x14ac:dyDescent="0.15">
      <c r="C541" s="48" t="s">
        <v>202</v>
      </c>
      <c r="D541" s="48"/>
      <c r="R541" s="48">
        <v>726</v>
      </c>
      <c r="U541" s="38" t="s">
        <v>271</v>
      </c>
      <c r="V541" s="38" t="s">
        <v>289</v>
      </c>
      <c r="W541" s="38" t="s">
        <v>276</v>
      </c>
      <c r="X541" s="38" t="s">
        <v>288</v>
      </c>
    </row>
    <row r="542" spans="3:24" x14ac:dyDescent="0.15">
      <c r="C542" s="48" t="s">
        <v>598</v>
      </c>
      <c r="D542" s="48"/>
      <c r="R542" s="48">
        <v>871</v>
      </c>
      <c r="U542" s="38" t="s">
        <v>271</v>
      </c>
      <c r="V542" s="38" t="s">
        <v>273</v>
      </c>
      <c r="W542" s="38" t="s">
        <v>289</v>
      </c>
      <c r="X542" s="38" t="s">
        <v>272</v>
      </c>
    </row>
    <row r="543" spans="3:24" x14ac:dyDescent="0.15">
      <c r="C543" s="48" t="s">
        <v>599</v>
      </c>
      <c r="D543" s="48"/>
      <c r="R543" s="48">
        <v>1016</v>
      </c>
      <c r="U543" s="38" t="s">
        <v>272</v>
      </c>
      <c r="V543" s="38" t="s">
        <v>282</v>
      </c>
      <c r="W543" s="38" t="s">
        <v>272</v>
      </c>
      <c r="X543" s="38" t="s">
        <v>288</v>
      </c>
    </row>
    <row r="544" spans="3:24" x14ac:dyDescent="0.15">
      <c r="C544" s="48" t="s">
        <v>203</v>
      </c>
      <c r="D544" s="48"/>
      <c r="R544" s="48">
        <v>825</v>
      </c>
      <c r="U544" s="38" t="s">
        <v>271</v>
      </c>
      <c r="V544" s="38" t="s">
        <v>273</v>
      </c>
      <c r="W544" s="38" t="s">
        <v>276</v>
      </c>
      <c r="X544" s="38" t="s">
        <v>278</v>
      </c>
    </row>
    <row r="545" spans="3:24" x14ac:dyDescent="0.15">
      <c r="C545" s="48" t="s">
        <v>600</v>
      </c>
      <c r="D545" s="48"/>
      <c r="R545" s="48">
        <v>990</v>
      </c>
      <c r="U545" s="38" t="s">
        <v>271</v>
      </c>
      <c r="V545" s="38" t="s">
        <v>279</v>
      </c>
      <c r="W545" s="38" t="s">
        <v>279</v>
      </c>
      <c r="X545" s="38" t="s">
        <v>282</v>
      </c>
    </row>
    <row r="546" spans="3:24" x14ac:dyDescent="0.15">
      <c r="C546" s="48" t="s">
        <v>601</v>
      </c>
      <c r="D546" s="48"/>
      <c r="R546" s="48">
        <v>1155</v>
      </c>
      <c r="U546" s="38" t="s">
        <v>272</v>
      </c>
      <c r="V546" s="38" t="s">
        <v>272</v>
      </c>
      <c r="W546" s="38" t="s">
        <v>278</v>
      </c>
      <c r="X546" s="38" t="s">
        <v>278</v>
      </c>
    </row>
    <row r="547" spans="3:24" x14ac:dyDescent="0.15">
      <c r="C547" s="48" t="s">
        <v>204</v>
      </c>
      <c r="D547" s="48"/>
      <c r="R547" s="48">
        <v>595</v>
      </c>
      <c r="U547" s="38" t="s">
        <v>271</v>
      </c>
      <c r="V547" s="38" t="s">
        <v>278</v>
      </c>
      <c r="W547" s="38" t="s">
        <v>279</v>
      </c>
      <c r="X547" s="38" t="s">
        <v>278</v>
      </c>
    </row>
    <row r="548" spans="3:24" x14ac:dyDescent="0.15">
      <c r="C548" s="48" t="s">
        <v>602</v>
      </c>
      <c r="D548" s="48"/>
      <c r="R548" s="48">
        <v>714</v>
      </c>
      <c r="U548" s="38" t="s">
        <v>271</v>
      </c>
      <c r="V548" s="38" t="s">
        <v>289</v>
      </c>
      <c r="W548" s="38" t="s">
        <v>272</v>
      </c>
      <c r="X548" s="38" t="s">
        <v>274</v>
      </c>
    </row>
    <row r="549" spans="3:24" x14ac:dyDescent="0.15">
      <c r="C549" s="48" t="s">
        <v>603</v>
      </c>
      <c r="D549" s="48"/>
      <c r="R549" s="48">
        <v>832</v>
      </c>
      <c r="U549" s="38" t="s">
        <v>271</v>
      </c>
      <c r="V549" s="38" t="s">
        <v>273</v>
      </c>
      <c r="W549" s="38" t="s">
        <v>281</v>
      </c>
      <c r="X549" s="38" t="s">
        <v>276</v>
      </c>
    </row>
    <row r="550" spans="3:24" x14ac:dyDescent="0.15">
      <c r="C550" s="48" t="s">
        <v>205</v>
      </c>
      <c r="D550" s="48"/>
      <c r="R550" s="48">
        <v>692</v>
      </c>
      <c r="U550" s="38" t="s">
        <v>271</v>
      </c>
      <c r="V550" s="38" t="s">
        <v>288</v>
      </c>
      <c r="W550" s="38" t="s">
        <v>279</v>
      </c>
      <c r="X550" s="38" t="s">
        <v>276</v>
      </c>
    </row>
    <row r="551" spans="3:24" x14ac:dyDescent="0.15">
      <c r="C551" s="48" t="s">
        <v>604</v>
      </c>
      <c r="D551" s="48"/>
      <c r="R551" s="48">
        <v>830</v>
      </c>
      <c r="U551" s="38" t="s">
        <v>271</v>
      </c>
      <c r="V551" s="38" t="s">
        <v>273</v>
      </c>
      <c r="W551" s="38" t="s">
        <v>281</v>
      </c>
      <c r="X551" s="38" t="s">
        <v>282</v>
      </c>
    </row>
    <row r="552" spans="3:24" x14ac:dyDescent="0.15">
      <c r="C552" s="48" t="s">
        <v>605</v>
      </c>
      <c r="D552" s="48"/>
      <c r="R552" s="48">
        <v>968</v>
      </c>
      <c r="U552" s="38" t="s">
        <v>271</v>
      </c>
      <c r="V552" s="38" t="s">
        <v>279</v>
      </c>
      <c r="W552" s="38" t="s">
        <v>288</v>
      </c>
      <c r="X552" s="38" t="s">
        <v>273</v>
      </c>
    </row>
    <row r="553" spans="3:24" x14ac:dyDescent="0.15">
      <c r="C553" s="48" t="s">
        <v>206</v>
      </c>
      <c r="D553" s="48"/>
      <c r="R553" s="48">
        <v>791</v>
      </c>
      <c r="U553" s="38" t="s">
        <v>271</v>
      </c>
      <c r="V553" s="38" t="s">
        <v>289</v>
      </c>
      <c r="W553" s="38" t="s">
        <v>279</v>
      </c>
      <c r="X553" s="38" t="s">
        <v>272</v>
      </c>
    </row>
    <row r="554" spans="3:24" x14ac:dyDescent="0.15">
      <c r="C554" s="48" t="s">
        <v>606</v>
      </c>
      <c r="D554" s="48"/>
      <c r="R554" s="48">
        <v>949</v>
      </c>
      <c r="U554" s="38" t="s">
        <v>271</v>
      </c>
      <c r="V554" s="38" t="s">
        <v>279</v>
      </c>
      <c r="W554" s="38" t="s">
        <v>274</v>
      </c>
      <c r="X554" s="38" t="s">
        <v>279</v>
      </c>
    </row>
    <row r="555" spans="3:24" x14ac:dyDescent="0.15">
      <c r="C555" s="48" t="s">
        <v>607</v>
      </c>
      <c r="D555" s="48"/>
      <c r="R555" s="48">
        <v>1107</v>
      </c>
      <c r="U555" s="38" t="s">
        <v>272</v>
      </c>
      <c r="V555" s="38" t="s">
        <v>272</v>
      </c>
      <c r="W555" s="38" t="s">
        <v>282</v>
      </c>
      <c r="X555" s="38" t="s">
        <v>289</v>
      </c>
    </row>
    <row r="556" spans="3:24" x14ac:dyDescent="0.15">
      <c r="C556" s="48" t="s">
        <v>207</v>
      </c>
      <c r="D556" s="48"/>
      <c r="R556" s="48">
        <v>677</v>
      </c>
      <c r="U556" s="38" t="s">
        <v>271</v>
      </c>
      <c r="V556" s="38" t="s">
        <v>288</v>
      </c>
      <c r="W556" s="38" t="s">
        <v>289</v>
      </c>
      <c r="X556" s="38" t="s">
        <v>289</v>
      </c>
    </row>
    <row r="557" spans="3:24" x14ac:dyDescent="0.15">
      <c r="C557" s="48" t="s">
        <v>608</v>
      </c>
      <c r="D557" s="48"/>
      <c r="R557" s="48">
        <v>813</v>
      </c>
      <c r="U557" s="38" t="s">
        <v>271</v>
      </c>
      <c r="V557" s="38" t="s">
        <v>273</v>
      </c>
      <c r="W557" s="38" t="s">
        <v>272</v>
      </c>
      <c r="X557" s="38" t="s">
        <v>281</v>
      </c>
    </row>
    <row r="558" spans="3:24" x14ac:dyDescent="0.15">
      <c r="C558" s="48" t="s">
        <v>609</v>
      </c>
      <c r="D558" s="48"/>
      <c r="R558" s="48">
        <v>947</v>
      </c>
      <c r="U558" s="38" t="s">
        <v>271</v>
      </c>
      <c r="V558" s="38" t="s">
        <v>279</v>
      </c>
      <c r="W558" s="38" t="s">
        <v>274</v>
      </c>
      <c r="X558" s="38" t="s">
        <v>289</v>
      </c>
    </row>
    <row r="559" spans="3:24" x14ac:dyDescent="0.15">
      <c r="C559" s="48" t="s">
        <v>208</v>
      </c>
      <c r="D559" s="48"/>
      <c r="R559" s="48">
        <v>776</v>
      </c>
      <c r="U559" s="38" t="s">
        <v>271</v>
      </c>
      <c r="V559" s="38" t="s">
        <v>289</v>
      </c>
      <c r="W559" s="38" t="s">
        <v>289</v>
      </c>
      <c r="X559" s="38" t="s">
        <v>288</v>
      </c>
    </row>
    <row r="560" spans="3:24" x14ac:dyDescent="0.15">
      <c r="C560" s="48" t="s">
        <v>610</v>
      </c>
      <c r="D560" s="48"/>
      <c r="R560" s="48">
        <v>931</v>
      </c>
      <c r="U560" s="38" t="s">
        <v>271</v>
      </c>
      <c r="V560" s="38" t="s">
        <v>279</v>
      </c>
      <c r="W560" s="38" t="s">
        <v>281</v>
      </c>
      <c r="X560" s="38" t="s">
        <v>272</v>
      </c>
    </row>
    <row r="561" spans="3:24" x14ac:dyDescent="0.15">
      <c r="C561" s="48" t="s">
        <v>611</v>
      </c>
      <c r="D561" s="48"/>
      <c r="R561" s="48">
        <v>1086</v>
      </c>
      <c r="U561" s="38" t="s">
        <v>272</v>
      </c>
      <c r="V561" s="38" t="s">
        <v>282</v>
      </c>
      <c r="W561" s="38" t="s">
        <v>273</v>
      </c>
      <c r="X561" s="38" t="s">
        <v>288</v>
      </c>
    </row>
    <row r="562" spans="3:24" x14ac:dyDescent="0.15">
      <c r="C562" s="48" t="s">
        <v>209</v>
      </c>
      <c r="D562" s="48"/>
      <c r="R562" s="48">
        <v>759</v>
      </c>
      <c r="U562" s="38" t="s">
        <v>271</v>
      </c>
      <c r="V562" s="38" t="s">
        <v>289</v>
      </c>
      <c r="W562" s="38" t="s">
        <v>278</v>
      </c>
      <c r="X562" s="38" t="s">
        <v>279</v>
      </c>
    </row>
    <row r="563" spans="3:24" x14ac:dyDescent="0.15">
      <c r="C563" s="48" t="s">
        <v>612</v>
      </c>
      <c r="D563" s="48"/>
      <c r="R563" s="48">
        <v>911</v>
      </c>
      <c r="U563" s="38" t="s">
        <v>271</v>
      </c>
      <c r="V563" s="38" t="s">
        <v>279</v>
      </c>
      <c r="W563" s="38" t="s">
        <v>272</v>
      </c>
      <c r="X563" s="38" t="s">
        <v>272</v>
      </c>
    </row>
    <row r="564" spans="3:24" x14ac:dyDescent="0.15">
      <c r="C564" s="48" t="s">
        <v>613</v>
      </c>
      <c r="D564" s="48"/>
      <c r="R564" s="48">
        <v>1063</v>
      </c>
      <c r="U564" s="38" t="s">
        <v>272</v>
      </c>
      <c r="V564" s="38" t="s">
        <v>282</v>
      </c>
      <c r="W564" s="38" t="s">
        <v>288</v>
      </c>
      <c r="X564" s="38" t="s">
        <v>281</v>
      </c>
    </row>
    <row r="565" spans="3:24" x14ac:dyDescent="0.15">
      <c r="C565" s="48" t="s">
        <v>210</v>
      </c>
      <c r="D565" s="48"/>
      <c r="R565" s="48">
        <v>568</v>
      </c>
      <c r="U565" s="38" t="s">
        <v>271</v>
      </c>
      <c r="V565" s="38" t="s">
        <v>278</v>
      </c>
      <c r="W565" s="38" t="s">
        <v>288</v>
      </c>
      <c r="X565" s="38" t="s">
        <v>273</v>
      </c>
    </row>
    <row r="566" spans="3:24" x14ac:dyDescent="0.15">
      <c r="C566" s="48" t="s">
        <v>614</v>
      </c>
      <c r="D566" s="48"/>
      <c r="R566" s="48">
        <v>682</v>
      </c>
      <c r="U566" s="38" t="s">
        <v>271</v>
      </c>
      <c r="V566" s="38" t="s">
        <v>288</v>
      </c>
      <c r="W566" s="38" t="s">
        <v>273</v>
      </c>
      <c r="X566" s="38" t="s">
        <v>276</v>
      </c>
    </row>
    <row r="567" spans="3:24" x14ac:dyDescent="0.15">
      <c r="C567" s="48" t="s">
        <v>615</v>
      </c>
      <c r="D567" s="48"/>
      <c r="R567" s="48">
        <v>795</v>
      </c>
      <c r="U567" s="38" t="s">
        <v>271</v>
      </c>
      <c r="V567" s="38" t="s">
        <v>289</v>
      </c>
      <c r="W567" s="38" t="s">
        <v>279</v>
      </c>
      <c r="X567" s="38" t="s">
        <v>278</v>
      </c>
    </row>
    <row r="568" spans="3:24" x14ac:dyDescent="0.15">
      <c r="C568" s="48" t="s">
        <v>211</v>
      </c>
      <c r="D568" s="48"/>
      <c r="R568" s="48">
        <v>665</v>
      </c>
      <c r="U568" s="38" t="s">
        <v>271</v>
      </c>
      <c r="V568" s="38" t="s">
        <v>288</v>
      </c>
      <c r="W568" s="38" t="s">
        <v>288</v>
      </c>
      <c r="X568" s="38" t="s">
        <v>278</v>
      </c>
    </row>
    <row r="569" spans="3:24" x14ac:dyDescent="0.15">
      <c r="C569" s="48" t="s">
        <v>616</v>
      </c>
      <c r="D569" s="48"/>
      <c r="R569" s="48">
        <v>798</v>
      </c>
      <c r="U569" s="38" t="s">
        <v>271</v>
      </c>
      <c r="V569" s="38" t="s">
        <v>289</v>
      </c>
      <c r="W569" s="38" t="s">
        <v>279</v>
      </c>
      <c r="X569" s="38" t="s">
        <v>273</v>
      </c>
    </row>
    <row r="570" spans="3:24" x14ac:dyDescent="0.15">
      <c r="C570" s="48" t="s">
        <v>617</v>
      </c>
      <c r="D570" s="48"/>
      <c r="R570" s="48">
        <v>931</v>
      </c>
      <c r="U570" s="38" t="s">
        <v>271</v>
      </c>
      <c r="V570" s="38" t="s">
        <v>279</v>
      </c>
      <c r="W570" s="38" t="s">
        <v>281</v>
      </c>
      <c r="X570" s="38" t="s">
        <v>272</v>
      </c>
    </row>
    <row r="571" spans="3:24" x14ac:dyDescent="0.15">
      <c r="C571" s="48" t="s">
        <v>212</v>
      </c>
      <c r="D571" s="48"/>
      <c r="R571" s="48">
        <v>764</v>
      </c>
      <c r="U571" s="38" t="s">
        <v>271</v>
      </c>
      <c r="V571" s="38" t="s">
        <v>289</v>
      </c>
      <c r="W571" s="38" t="s">
        <v>288</v>
      </c>
      <c r="X571" s="38" t="s">
        <v>274</v>
      </c>
    </row>
    <row r="572" spans="3:24" x14ac:dyDescent="0.15">
      <c r="C572" s="48" t="s">
        <v>618</v>
      </c>
      <c r="D572" s="48"/>
      <c r="R572" s="48">
        <v>917</v>
      </c>
      <c r="U572" s="38" t="s">
        <v>271</v>
      </c>
      <c r="V572" s="38" t="s">
        <v>279</v>
      </c>
      <c r="W572" s="38" t="s">
        <v>272</v>
      </c>
      <c r="X572" s="38" t="s">
        <v>289</v>
      </c>
    </row>
    <row r="573" spans="3:24" x14ac:dyDescent="0.15">
      <c r="C573" s="48" t="s">
        <v>619</v>
      </c>
      <c r="D573" s="48"/>
      <c r="R573" s="48">
        <v>1070</v>
      </c>
      <c r="U573" s="38" t="s">
        <v>272</v>
      </c>
      <c r="V573" s="38" t="s">
        <v>282</v>
      </c>
      <c r="W573" s="38" t="s">
        <v>289</v>
      </c>
      <c r="X573" s="38" t="s">
        <v>282</v>
      </c>
    </row>
    <row r="574" spans="3:24" x14ac:dyDescent="0.15">
      <c r="C574" s="48" t="s">
        <v>213</v>
      </c>
      <c r="D574" s="48"/>
      <c r="R574" s="48">
        <v>649</v>
      </c>
      <c r="U574" s="38" t="s">
        <v>271</v>
      </c>
      <c r="V574" s="38" t="s">
        <v>288</v>
      </c>
      <c r="W574" s="38" t="s">
        <v>274</v>
      </c>
      <c r="X574" s="38" t="s">
        <v>279</v>
      </c>
    </row>
    <row r="575" spans="3:24" x14ac:dyDescent="0.15">
      <c r="C575" s="48" t="s">
        <v>620</v>
      </c>
      <c r="D575" s="48"/>
      <c r="R575" s="48">
        <v>779</v>
      </c>
      <c r="U575" s="38" t="s">
        <v>271</v>
      </c>
      <c r="V575" s="38" t="s">
        <v>289</v>
      </c>
      <c r="W575" s="38" t="s">
        <v>289</v>
      </c>
      <c r="X575" s="38" t="s">
        <v>279</v>
      </c>
    </row>
    <row r="576" spans="3:24" x14ac:dyDescent="0.15">
      <c r="C576" s="48" t="s">
        <v>621</v>
      </c>
      <c r="D576" s="48"/>
      <c r="R576" s="48">
        <v>909</v>
      </c>
      <c r="U576" s="38" t="s">
        <v>271</v>
      </c>
      <c r="V576" s="38" t="s">
        <v>279</v>
      </c>
      <c r="W576" s="38" t="s">
        <v>282</v>
      </c>
      <c r="X576" s="38" t="s">
        <v>279</v>
      </c>
    </row>
    <row r="577" spans="3:24" x14ac:dyDescent="0.15">
      <c r="C577" s="48" t="s">
        <v>214</v>
      </c>
      <c r="D577" s="48"/>
      <c r="R577" s="48">
        <v>748</v>
      </c>
      <c r="U577" s="38" t="s">
        <v>271</v>
      </c>
      <c r="V577" s="38" t="s">
        <v>289</v>
      </c>
      <c r="W577" s="38" t="s">
        <v>274</v>
      </c>
      <c r="X577" s="38" t="s">
        <v>273</v>
      </c>
    </row>
    <row r="578" spans="3:24" x14ac:dyDescent="0.15">
      <c r="C578" s="48" t="s">
        <v>622</v>
      </c>
      <c r="D578" s="48"/>
      <c r="R578" s="48">
        <v>897</v>
      </c>
      <c r="U578" s="38" t="s">
        <v>271</v>
      </c>
      <c r="V578" s="38" t="s">
        <v>273</v>
      </c>
      <c r="W578" s="38" t="s">
        <v>279</v>
      </c>
      <c r="X578" s="38" t="s">
        <v>289</v>
      </c>
    </row>
    <row r="579" spans="3:24" x14ac:dyDescent="0.15">
      <c r="C579" s="48" t="s">
        <v>623</v>
      </c>
      <c r="D579" s="48"/>
      <c r="R579" s="48">
        <v>1048</v>
      </c>
      <c r="U579" s="38" t="s">
        <v>272</v>
      </c>
      <c r="V579" s="38" t="s">
        <v>282</v>
      </c>
      <c r="W579" s="38" t="s">
        <v>274</v>
      </c>
      <c r="X579" s="38" t="s">
        <v>273</v>
      </c>
    </row>
    <row r="580" spans="3:24" x14ac:dyDescent="0.15">
      <c r="C580" s="48" t="s">
        <v>215</v>
      </c>
      <c r="D580" s="48"/>
      <c r="R580" s="48">
        <v>731</v>
      </c>
      <c r="U580" s="38" t="s">
        <v>271</v>
      </c>
      <c r="V580" s="38" t="s">
        <v>289</v>
      </c>
      <c r="W580" s="38" t="s">
        <v>281</v>
      </c>
      <c r="X580" s="38" t="s">
        <v>272</v>
      </c>
    </row>
    <row r="581" spans="3:24" x14ac:dyDescent="0.15">
      <c r="C581" s="48" t="s">
        <v>624</v>
      </c>
      <c r="D581" s="48"/>
      <c r="R581" s="48">
        <v>877</v>
      </c>
      <c r="U581" s="38" t="s">
        <v>271</v>
      </c>
      <c r="V581" s="38" t="s">
        <v>273</v>
      </c>
      <c r="W581" s="38" t="s">
        <v>289</v>
      </c>
      <c r="X581" s="38" t="s">
        <v>289</v>
      </c>
    </row>
    <row r="582" spans="3:24" x14ac:dyDescent="0.15">
      <c r="C582" s="48" t="s">
        <v>625</v>
      </c>
      <c r="D582" s="48"/>
      <c r="R582" s="48">
        <v>1024</v>
      </c>
      <c r="U582" s="38" t="s">
        <v>272</v>
      </c>
      <c r="V582" s="38" t="s">
        <v>282</v>
      </c>
      <c r="W582" s="38" t="s">
        <v>276</v>
      </c>
      <c r="X582" s="38" t="s">
        <v>274</v>
      </c>
    </row>
    <row r="583" spans="3:24" x14ac:dyDescent="0.15">
      <c r="C583" s="48" t="s">
        <v>216</v>
      </c>
      <c r="D583" s="48"/>
      <c r="R583" s="48">
        <v>615</v>
      </c>
      <c r="U583" s="38" t="s">
        <v>271</v>
      </c>
      <c r="V583" s="38" t="s">
        <v>288</v>
      </c>
      <c r="W583" s="38" t="s">
        <v>272</v>
      </c>
      <c r="X583" s="38" t="s">
        <v>278</v>
      </c>
    </row>
    <row r="584" spans="3:24" x14ac:dyDescent="0.15">
      <c r="C584" s="48" t="s">
        <v>626</v>
      </c>
      <c r="D584" s="48"/>
      <c r="R584" s="48">
        <v>738</v>
      </c>
      <c r="U584" s="38" t="s">
        <v>271</v>
      </c>
      <c r="V584" s="38" t="s">
        <v>289</v>
      </c>
      <c r="W584" s="38" t="s">
        <v>281</v>
      </c>
      <c r="X584" s="38" t="s">
        <v>273</v>
      </c>
    </row>
    <row r="585" spans="3:24" x14ac:dyDescent="0.15">
      <c r="C585" s="48" t="s">
        <v>627</v>
      </c>
      <c r="D585" s="48"/>
      <c r="R585" s="48">
        <v>860</v>
      </c>
      <c r="U585" s="38" t="s">
        <v>271</v>
      </c>
      <c r="V585" s="38" t="s">
        <v>273</v>
      </c>
      <c r="W585" s="38" t="s">
        <v>288</v>
      </c>
      <c r="X585" s="38" t="s">
        <v>282</v>
      </c>
    </row>
    <row r="586" spans="3:24" x14ac:dyDescent="0.15">
      <c r="C586" s="48" t="s">
        <v>217</v>
      </c>
      <c r="D586" s="48"/>
      <c r="R586" s="48">
        <v>714</v>
      </c>
      <c r="U586" s="38" t="s">
        <v>271</v>
      </c>
      <c r="V586" s="38" t="s">
        <v>289</v>
      </c>
      <c r="W586" s="38" t="s">
        <v>272</v>
      </c>
      <c r="X586" s="38" t="s">
        <v>274</v>
      </c>
    </row>
    <row r="587" spans="3:24" x14ac:dyDescent="0.15">
      <c r="C587" s="48" t="s">
        <v>628</v>
      </c>
      <c r="D587" s="48"/>
      <c r="R587" s="48">
        <v>856</v>
      </c>
      <c r="U587" s="38" t="s">
        <v>271</v>
      </c>
      <c r="V587" s="38" t="s">
        <v>273</v>
      </c>
      <c r="W587" s="38" t="s">
        <v>278</v>
      </c>
      <c r="X587" s="38" t="s">
        <v>288</v>
      </c>
    </row>
    <row r="588" spans="3:24" x14ac:dyDescent="0.15">
      <c r="C588" s="48" t="s">
        <v>629</v>
      </c>
      <c r="D588" s="48"/>
      <c r="R588" s="48">
        <v>999</v>
      </c>
      <c r="U588" s="38" t="s">
        <v>271</v>
      </c>
      <c r="V588" s="38" t="s">
        <v>279</v>
      </c>
      <c r="W588" s="38" t="s">
        <v>279</v>
      </c>
      <c r="X588" s="38" t="s">
        <v>279</v>
      </c>
    </row>
    <row r="589" spans="3:24" x14ac:dyDescent="0.15">
      <c r="C589" s="48" t="s">
        <v>218</v>
      </c>
      <c r="D589" s="48"/>
      <c r="R589" s="48">
        <v>698</v>
      </c>
      <c r="U589" s="38" t="s">
        <v>271</v>
      </c>
      <c r="V589" s="38" t="s">
        <v>288</v>
      </c>
      <c r="W589" s="38" t="s">
        <v>279</v>
      </c>
      <c r="X589" s="38" t="s">
        <v>273</v>
      </c>
    </row>
    <row r="590" spans="3:24" x14ac:dyDescent="0.15">
      <c r="C590" s="48" t="s">
        <v>630</v>
      </c>
      <c r="D590" s="48"/>
      <c r="R590" s="48">
        <v>838</v>
      </c>
      <c r="U590" s="38" t="s">
        <v>271</v>
      </c>
      <c r="V590" s="38" t="s">
        <v>273</v>
      </c>
      <c r="W590" s="38" t="s">
        <v>281</v>
      </c>
      <c r="X590" s="38" t="s">
        <v>273</v>
      </c>
    </row>
    <row r="591" spans="3:24" x14ac:dyDescent="0.15">
      <c r="C591" s="48" t="s">
        <v>631</v>
      </c>
      <c r="D591" s="48"/>
      <c r="R591" s="48">
        <v>977</v>
      </c>
      <c r="U591" s="38" t="s">
        <v>271</v>
      </c>
      <c r="V591" s="38" t="s">
        <v>279</v>
      </c>
      <c r="W591" s="38" t="s">
        <v>289</v>
      </c>
      <c r="X591" s="38" t="s">
        <v>289</v>
      </c>
    </row>
    <row r="592" spans="3:24" x14ac:dyDescent="0.15">
      <c r="C592" s="48" t="s">
        <v>219</v>
      </c>
      <c r="D592" s="48"/>
      <c r="R592" s="48">
        <v>681</v>
      </c>
      <c r="U592" s="38" t="s">
        <v>271</v>
      </c>
      <c r="V592" s="38" t="s">
        <v>288</v>
      </c>
      <c r="W592" s="38" t="s">
        <v>273</v>
      </c>
      <c r="X592" s="38" t="s">
        <v>272</v>
      </c>
    </row>
    <row r="593" spans="3:24" x14ac:dyDescent="0.15">
      <c r="C593" s="48" t="s">
        <v>632</v>
      </c>
      <c r="D593" s="48"/>
      <c r="R593" s="48">
        <v>817</v>
      </c>
      <c r="U593" s="38" t="s">
        <v>271</v>
      </c>
      <c r="V593" s="38" t="s">
        <v>273</v>
      </c>
      <c r="W593" s="38" t="s">
        <v>272</v>
      </c>
      <c r="X593" s="38" t="s">
        <v>289</v>
      </c>
    </row>
    <row r="594" spans="3:24" x14ac:dyDescent="0.15">
      <c r="C594" s="48" t="s">
        <v>633</v>
      </c>
      <c r="D594" s="48"/>
      <c r="R594" s="48">
        <v>953</v>
      </c>
      <c r="U594" s="38" t="s">
        <v>271</v>
      </c>
      <c r="V594" s="38" t="s">
        <v>279</v>
      </c>
      <c r="W594" s="38" t="s">
        <v>278</v>
      </c>
      <c r="X594" s="38" t="s">
        <v>281</v>
      </c>
    </row>
    <row r="595" spans="3:24" x14ac:dyDescent="0.15">
      <c r="C595" s="48" t="s">
        <v>634</v>
      </c>
      <c r="D595" s="48"/>
      <c r="R595" s="48">
        <v>697</v>
      </c>
      <c r="U595" s="38" t="s">
        <v>271</v>
      </c>
      <c r="V595" s="38" t="s">
        <v>288</v>
      </c>
      <c r="W595" s="38" t="s">
        <v>279</v>
      </c>
      <c r="X595" s="38" t="s">
        <v>289</v>
      </c>
    </row>
    <row r="596" spans="3:24" x14ac:dyDescent="0.15">
      <c r="C596" s="48" t="s">
        <v>635</v>
      </c>
      <c r="D596" s="48"/>
      <c r="R596" s="48">
        <v>837</v>
      </c>
      <c r="U596" s="38" t="s">
        <v>271</v>
      </c>
      <c r="V596" s="38" t="s">
        <v>273</v>
      </c>
      <c r="W596" s="38" t="s">
        <v>281</v>
      </c>
      <c r="X596" s="38" t="s">
        <v>289</v>
      </c>
    </row>
    <row r="597" spans="3:24" x14ac:dyDescent="0.15">
      <c r="C597" s="48" t="s">
        <v>636</v>
      </c>
      <c r="D597" s="48"/>
      <c r="R597" s="48">
        <v>976</v>
      </c>
      <c r="U597" s="38" t="s">
        <v>271</v>
      </c>
      <c r="V597" s="38" t="s">
        <v>279</v>
      </c>
      <c r="W597" s="38" t="s">
        <v>289</v>
      </c>
      <c r="X597" s="38" t="s">
        <v>288</v>
      </c>
    </row>
    <row r="598" spans="3:24" x14ac:dyDescent="0.15">
      <c r="C598" s="48" t="s">
        <v>220</v>
      </c>
      <c r="D598" s="48"/>
      <c r="R598" s="48">
        <v>66</v>
      </c>
      <c r="U598" s="38" t="s">
        <v>271</v>
      </c>
      <c r="W598" s="38" t="s">
        <v>288</v>
      </c>
      <c r="X598" s="38" t="s">
        <v>288</v>
      </c>
    </row>
    <row r="599" spans="3:24" x14ac:dyDescent="0.15">
      <c r="C599" s="48" t="s">
        <v>637</v>
      </c>
      <c r="D599" s="48"/>
      <c r="R599" s="48">
        <v>79</v>
      </c>
      <c r="U599" s="38" t="s">
        <v>271</v>
      </c>
      <c r="W599" s="38" t="s">
        <v>289</v>
      </c>
      <c r="X599" s="38" t="s">
        <v>279</v>
      </c>
    </row>
    <row r="600" spans="3:24" x14ac:dyDescent="0.15">
      <c r="C600" s="48" t="s">
        <v>638</v>
      </c>
      <c r="D600" s="48"/>
      <c r="R600" s="48">
        <v>92</v>
      </c>
      <c r="U600" s="38" t="s">
        <v>271</v>
      </c>
      <c r="W600" s="38" t="s">
        <v>279</v>
      </c>
      <c r="X600" s="38" t="s">
        <v>276</v>
      </c>
    </row>
    <row r="601" spans="3:24" x14ac:dyDescent="0.15">
      <c r="C601" s="48" t="s">
        <v>221</v>
      </c>
      <c r="D601" s="48"/>
      <c r="R601" s="48">
        <v>132</v>
      </c>
      <c r="U601" s="38" t="s">
        <v>271</v>
      </c>
      <c r="V601" s="38" t="s">
        <v>272</v>
      </c>
      <c r="W601" s="38" t="s">
        <v>281</v>
      </c>
      <c r="X601" s="38" t="s">
        <v>276</v>
      </c>
    </row>
    <row r="602" spans="3:24" x14ac:dyDescent="0.15">
      <c r="C602" s="48" t="s">
        <v>639</v>
      </c>
      <c r="D602" s="48"/>
      <c r="R602" s="48">
        <v>158</v>
      </c>
      <c r="U602" s="38" t="s">
        <v>271</v>
      </c>
      <c r="V602" s="38" t="s">
        <v>272</v>
      </c>
      <c r="W602" s="38" t="s">
        <v>278</v>
      </c>
      <c r="X602" s="38" t="s">
        <v>273</v>
      </c>
    </row>
    <row r="603" spans="3:24" x14ac:dyDescent="0.15">
      <c r="C603" s="48" t="s">
        <v>640</v>
      </c>
      <c r="D603" s="48"/>
      <c r="R603" s="48">
        <v>185</v>
      </c>
      <c r="U603" s="38" t="s">
        <v>271</v>
      </c>
      <c r="V603" s="38" t="s">
        <v>272</v>
      </c>
      <c r="W603" s="38" t="s">
        <v>273</v>
      </c>
      <c r="X603" s="38" t="s">
        <v>278</v>
      </c>
    </row>
    <row r="604" spans="3:24" x14ac:dyDescent="0.15">
      <c r="C604" s="48" t="s">
        <v>222</v>
      </c>
      <c r="D604" s="48"/>
      <c r="R604" s="48">
        <v>198</v>
      </c>
      <c r="U604" s="38" t="s">
        <v>271</v>
      </c>
      <c r="V604" s="38" t="s">
        <v>272</v>
      </c>
      <c r="W604" s="38" t="s">
        <v>279</v>
      </c>
      <c r="X604" s="38" t="s">
        <v>273</v>
      </c>
    </row>
    <row r="605" spans="3:24" x14ac:dyDescent="0.15">
      <c r="C605" s="48" t="s">
        <v>641</v>
      </c>
      <c r="D605" s="48"/>
      <c r="R605" s="48">
        <v>238</v>
      </c>
      <c r="U605" s="38" t="s">
        <v>271</v>
      </c>
      <c r="V605" s="38" t="s">
        <v>276</v>
      </c>
      <c r="W605" s="38" t="s">
        <v>281</v>
      </c>
      <c r="X605" s="38" t="s">
        <v>273</v>
      </c>
    </row>
    <row r="606" spans="3:24" x14ac:dyDescent="0.15">
      <c r="C606" s="48" t="s">
        <v>642</v>
      </c>
      <c r="D606" s="48"/>
      <c r="R606" s="48">
        <v>277</v>
      </c>
      <c r="U606" s="38" t="s">
        <v>271</v>
      </c>
      <c r="V606" s="38" t="s">
        <v>276</v>
      </c>
      <c r="W606" s="38" t="s">
        <v>289</v>
      </c>
      <c r="X606" s="38" t="s">
        <v>289</v>
      </c>
    </row>
    <row r="607" spans="3:24" x14ac:dyDescent="0.15">
      <c r="C607" s="48" t="s">
        <v>223</v>
      </c>
      <c r="D607" s="48"/>
      <c r="R607" s="48">
        <v>264</v>
      </c>
      <c r="U607" s="38" t="s">
        <v>271</v>
      </c>
      <c r="V607" s="38" t="s">
        <v>276</v>
      </c>
      <c r="W607" s="38" t="s">
        <v>288</v>
      </c>
      <c r="X607" s="38" t="s">
        <v>274</v>
      </c>
    </row>
    <row r="608" spans="3:24" x14ac:dyDescent="0.15">
      <c r="C608" s="48" t="s">
        <v>643</v>
      </c>
      <c r="D608" s="48"/>
      <c r="R608" s="48">
        <v>317</v>
      </c>
      <c r="U608" s="38" t="s">
        <v>271</v>
      </c>
      <c r="V608" s="38" t="s">
        <v>281</v>
      </c>
      <c r="W608" s="38" t="s">
        <v>272</v>
      </c>
      <c r="X608" s="38" t="s">
        <v>289</v>
      </c>
    </row>
    <row r="609" spans="3:24" x14ac:dyDescent="0.15">
      <c r="C609" s="48" t="s">
        <v>644</v>
      </c>
      <c r="D609" s="48"/>
      <c r="R609" s="48">
        <v>370</v>
      </c>
      <c r="U609" s="38" t="s">
        <v>271</v>
      </c>
      <c r="V609" s="38" t="s">
        <v>281</v>
      </c>
      <c r="W609" s="38" t="s">
        <v>289</v>
      </c>
      <c r="X609" s="38" t="s">
        <v>282</v>
      </c>
    </row>
    <row r="610" spans="3:24" x14ac:dyDescent="0.15">
      <c r="C610" s="48" t="s">
        <v>224</v>
      </c>
      <c r="D610" s="48"/>
      <c r="R610" s="48">
        <v>330</v>
      </c>
      <c r="U610" s="38" t="s">
        <v>271</v>
      </c>
      <c r="V610" s="38" t="s">
        <v>281</v>
      </c>
      <c r="W610" s="38" t="s">
        <v>281</v>
      </c>
      <c r="X610" s="38" t="s">
        <v>282</v>
      </c>
    </row>
    <row r="611" spans="3:24" x14ac:dyDescent="0.15">
      <c r="C611" s="48" t="s">
        <v>645</v>
      </c>
      <c r="D611" s="48"/>
      <c r="R611" s="48">
        <v>396</v>
      </c>
      <c r="U611" s="38" t="s">
        <v>271</v>
      </c>
      <c r="V611" s="38" t="s">
        <v>281</v>
      </c>
      <c r="W611" s="38" t="s">
        <v>279</v>
      </c>
      <c r="X611" s="38" t="s">
        <v>288</v>
      </c>
    </row>
    <row r="612" spans="3:24" x14ac:dyDescent="0.15">
      <c r="C612" s="48" t="s">
        <v>646</v>
      </c>
      <c r="D612" s="48"/>
      <c r="R612" s="48">
        <v>462</v>
      </c>
      <c r="U612" s="38" t="s">
        <v>271</v>
      </c>
      <c r="V612" s="38" t="s">
        <v>274</v>
      </c>
      <c r="W612" s="38" t="s">
        <v>288</v>
      </c>
      <c r="X612" s="38" t="s">
        <v>276</v>
      </c>
    </row>
    <row r="613" spans="3:24" x14ac:dyDescent="0.15">
      <c r="C613" s="48" t="s">
        <v>225</v>
      </c>
      <c r="D613" s="48"/>
      <c r="R613" s="48">
        <v>396</v>
      </c>
      <c r="U613" s="38" t="s">
        <v>271</v>
      </c>
      <c r="V613" s="38" t="s">
        <v>281</v>
      </c>
      <c r="W613" s="38" t="s">
        <v>279</v>
      </c>
      <c r="X613" s="38" t="s">
        <v>288</v>
      </c>
    </row>
    <row r="614" spans="3:24" x14ac:dyDescent="0.15">
      <c r="C614" s="48" t="s">
        <v>647</v>
      </c>
      <c r="D614" s="48"/>
      <c r="R614" s="48">
        <v>475</v>
      </c>
      <c r="U614" s="38" t="s">
        <v>271</v>
      </c>
      <c r="V614" s="38" t="s">
        <v>274</v>
      </c>
      <c r="W614" s="38" t="s">
        <v>289</v>
      </c>
      <c r="X614" s="38" t="s">
        <v>278</v>
      </c>
    </row>
    <row r="615" spans="3:24" x14ac:dyDescent="0.15">
      <c r="C615" s="48" t="s">
        <v>648</v>
      </c>
      <c r="D615" s="48"/>
      <c r="R615" s="48">
        <v>554</v>
      </c>
      <c r="U615" s="38" t="s">
        <v>271</v>
      </c>
      <c r="V615" s="38" t="s">
        <v>278</v>
      </c>
      <c r="W615" s="38" t="s">
        <v>278</v>
      </c>
      <c r="X615" s="38" t="s">
        <v>274</v>
      </c>
    </row>
    <row r="616" spans="3:24" x14ac:dyDescent="0.15">
      <c r="C616" s="48" t="s">
        <v>226</v>
      </c>
      <c r="D616" s="48"/>
      <c r="R616" s="48">
        <v>462</v>
      </c>
      <c r="U616" s="38" t="s">
        <v>271</v>
      </c>
      <c r="V616" s="38" t="s">
        <v>274</v>
      </c>
      <c r="W616" s="38" t="s">
        <v>288</v>
      </c>
      <c r="X616" s="38" t="s">
        <v>276</v>
      </c>
    </row>
    <row r="617" spans="3:24" x14ac:dyDescent="0.15">
      <c r="C617" s="48" t="s">
        <v>649</v>
      </c>
      <c r="D617" s="48"/>
      <c r="R617" s="48">
        <v>554</v>
      </c>
      <c r="U617" s="38" t="s">
        <v>271</v>
      </c>
      <c r="V617" s="38" t="s">
        <v>278</v>
      </c>
      <c r="W617" s="38" t="s">
        <v>278</v>
      </c>
      <c r="X617" s="38" t="s">
        <v>274</v>
      </c>
    </row>
    <row r="618" spans="3:24" x14ac:dyDescent="0.15">
      <c r="C618" s="48" t="s">
        <v>650</v>
      </c>
      <c r="D618" s="48"/>
      <c r="R618" s="48">
        <v>647</v>
      </c>
      <c r="U618" s="38" t="s">
        <v>271</v>
      </c>
      <c r="V618" s="38" t="s">
        <v>288</v>
      </c>
      <c r="W618" s="38" t="s">
        <v>274</v>
      </c>
      <c r="X618" s="38" t="s">
        <v>289</v>
      </c>
    </row>
    <row r="619" spans="3:24" x14ac:dyDescent="0.15">
      <c r="C619" s="48" t="s">
        <v>227</v>
      </c>
      <c r="D619" s="48"/>
      <c r="R619" s="48">
        <v>528</v>
      </c>
      <c r="U619" s="38" t="s">
        <v>271</v>
      </c>
      <c r="V619" s="38" t="s">
        <v>278</v>
      </c>
      <c r="W619" s="38" t="s">
        <v>276</v>
      </c>
      <c r="X619" s="38" t="s">
        <v>273</v>
      </c>
    </row>
    <row r="620" spans="3:24" x14ac:dyDescent="0.15">
      <c r="C620" s="48" t="s">
        <v>651</v>
      </c>
      <c r="D620" s="48"/>
      <c r="R620" s="48">
        <v>634</v>
      </c>
      <c r="U620" s="38" t="s">
        <v>271</v>
      </c>
      <c r="V620" s="38" t="s">
        <v>288</v>
      </c>
      <c r="W620" s="38" t="s">
        <v>281</v>
      </c>
      <c r="X620" s="38" t="s">
        <v>274</v>
      </c>
    </row>
    <row r="621" spans="3:24" x14ac:dyDescent="0.15">
      <c r="C621" s="48" t="s">
        <v>652</v>
      </c>
      <c r="D621" s="48"/>
      <c r="R621" s="48">
        <v>739</v>
      </c>
      <c r="U621" s="38" t="s">
        <v>271</v>
      </c>
      <c r="V621" s="38" t="s">
        <v>289</v>
      </c>
      <c r="W621" s="38" t="s">
        <v>281</v>
      </c>
      <c r="X621" s="38" t="s">
        <v>279</v>
      </c>
    </row>
    <row r="622" spans="3:24" x14ac:dyDescent="0.15">
      <c r="C622" s="48" t="s">
        <v>228</v>
      </c>
      <c r="D622" s="48"/>
      <c r="R622" s="48">
        <v>594</v>
      </c>
      <c r="U622" s="38" t="s">
        <v>271</v>
      </c>
      <c r="V622" s="38" t="s">
        <v>278</v>
      </c>
      <c r="W622" s="38" t="s">
        <v>279</v>
      </c>
      <c r="X622" s="38" t="s">
        <v>274</v>
      </c>
    </row>
    <row r="623" spans="3:24" x14ac:dyDescent="0.15">
      <c r="C623" s="48" t="s">
        <v>653</v>
      </c>
      <c r="D623" s="48"/>
      <c r="R623" s="48">
        <v>713</v>
      </c>
      <c r="U623" s="38" t="s">
        <v>271</v>
      </c>
      <c r="V623" s="38" t="s">
        <v>289</v>
      </c>
      <c r="W623" s="38" t="s">
        <v>272</v>
      </c>
      <c r="X623" s="38" t="s">
        <v>281</v>
      </c>
    </row>
    <row r="624" spans="3:24" x14ac:dyDescent="0.15">
      <c r="C624" s="48" t="s">
        <v>654</v>
      </c>
      <c r="D624" s="48"/>
      <c r="R624" s="48">
        <v>832</v>
      </c>
      <c r="U624" s="38" t="s">
        <v>271</v>
      </c>
      <c r="V624" s="38" t="s">
        <v>273</v>
      </c>
      <c r="W624" s="38" t="s">
        <v>281</v>
      </c>
      <c r="X624" s="38" t="s">
        <v>276</v>
      </c>
    </row>
    <row r="625" spans="3:24" x14ac:dyDescent="0.15">
      <c r="C625" s="48" t="s">
        <v>229</v>
      </c>
      <c r="D625" s="48"/>
      <c r="R625" s="48">
        <v>660</v>
      </c>
      <c r="U625" s="38" t="s">
        <v>271</v>
      </c>
      <c r="V625" s="38" t="s">
        <v>288</v>
      </c>
      <c r="W625" s="38" t="s">
        <v>288</v>
      </c>
      <c r="X625" s="38" t="s">
        <v>282</v>
      </c>
    </row>
    <row r="626" spans="3:24" x14ac:dyDescent="0.15">
      <c r="C626" s="48" t="s">
        <v>655</v>
      </c>
      <c r="D626" s="48"/>
      <c r="R626" s="48">
        <v>792</v>
      </c>
      <c r="U626" s="38" t="s">
        <v>271</v>
      </c>
      <c r="V626" s="38" t="s">
        <v>289</v>
      </c>
      <c r="W626" s="38" t="s">
        <v>279</v>
      </c>
      <c r="X626" s="38" t="s">
        <v>276</v>
      </c>
    </row>
    <row r="627" spans="3:24" x14ac:dyDescent="0.15">
      <c r="C627" s="48" t="s">
        <v>656</v>
      </c>
      <c r="D627" s="48"/>
      <c r="R627" s="48">
        <v>924</v>
      </c>
      <c r="U627" s="38" t="s">
        <v>271</v>
      </c>
      <c r="V627" s="38" t="s">
        <v>279</v>
      </c>
      <c r="W627" s="38" t="s">
        <v>276</v>
      </c>
      <c r="X627" s="38" t="s">
        <v>274</v>
      </c>
    </row>
    <row r="628" spans="3:24" x14ac:dyDescent="0.15">
      <c r="C628" s="48" t="s">
        <v>230</v>
      </c>
      <c r="D628" s="48"/>
      <c r="R628" s="48">
        <v>726</v>
      </c>
      <c r="U628" s="38" t="s">
        <v>271</v>
      </c>
      <c r="V628" s="38" t="s">
        <v>289</v>
      </c>
      <c r="W628" s="38" t="s">
        <v>276</v>
      </c>
      <c r="X628" s="38" t="s">
        <v>288</v>
      </c>
    </row>
    <row r="629" spans="3:24" x14ac:dyDescent="0.15">
      <c r="C629" s="48" t="s">
        <v>657</v>
      </c>
      <c r="D629" s="48"/>
      <c r="R629" s="48">
        <v>871</v>
      </c>
      <c r="U629" s="38" t="s">
        <v>271</v>
      </c>
      <c r="V629" s="38" t="s">
        <v>273</v>
      </c>
      <c r="W629" s="38" t="s">
        <v>289</v>
      </c>
      <c r="X629" s="38" t="s">
        <v>272</v>
      </c>
    </row>
    <row r="630" spans="3:24" x14ac:dyDescent="0.15">
      <c r="C630" s="48" t="s">
        <v>658</v>
      </c>
      <c r="D630" s="48"/>
      <c r="R630" s="48">
        <v>1016</v>
      </c>
      <c r="U630" s="38" t="s">
        <v>272</v>
      </c>
      <c r="V630" s="38" t="s">
        <v>282</v>
      </c>
      <c r="W630" s="38" t="s">
        <v>272</v>
      </c>
      <c r="X630" s="38" t="s">
        <v>288</v>
      </c>
    </row>
    <row r="631" spans="3:24" x14ac:dyDescent="0.15">
      <c r="C631" s="48" t="s">
        <v>231</v>
      </c>
      <c r="D631" s="48"/>
      <c r="R631" s="48">
        <v>792</v>
      </c>
      <c r="U631" s="38" t="s">
        <v>271</v>
      </c>
      <c r="V631" s="38" t="s">
        <v>289</v>
      </c>
      <c r="W631" s="38" t="s">
        <v>279</v>
      </c>
      <c r="X631" s="38" t="s">
        <v>276</v>
      </c>
    </row>
    <row r="632" spans="3:24" x14ac:dyDescent="0.15">
      <c r="C632" s="48" t="s">
        <v>659</v>
      </c>
      <c r="D632" s="48"/>
      <c r="R632" s="48">
        <v>950</v>
      </c>
      <c r="U632" s="38" t="s">
        <v>271</v>
      </c>
      <c r="V632" s="38" t="s">
        <v>279</v>
      </c>
      <c r="W632" s="38" t="s">
        <v>278</v>
      </c>
      <c r="X632" s="38" t="s">
        <v>282</v>
      </c>
    </row>
    <row r="633" spans="3:24" x14ac:dyDescent="0.15">
      <c r="C633" s="48" t="s">
        <v>660</v>
      </c>
      <c r="D633" s="48"/>
      <c r="R633" s="48">
        <v>1109</v>
      </c>
      <c r="U633" s="38" t="s">
        <v>272</v>
      </c>
      <c r="V633" s="38" t="s">
        <v>272</v>
      </c>
      <c r="W633" s="38" t="s">
        <v>282</v>
      </c>
      <c r="X633" s="38" t="s">
        <v>279</v>
      </c>
    </row>
    <row r="634" spans="3:24" x14ac:dyDescent="0.15">
      <c r="C634" s="48" t="s">
        <v>232</v>
      </c>
      <c r="D634" s="48"/>
      <c r="R634" s="48">
        <v>858</v>
      </c>
      <c r="U634" s="38" t="s">
        <v>271</v>
      </c>
      <c r="V634" s="38" t="s">
        <v>273</v>
      </c>
      <c r="W634" s="38" t="s">
        <v>278</v>
      </c>
      <c r="X634" s="38" t="s">
        <v>273</v>
      </c>
    </row>
    <row r="635" spans="3:24" x14ac:dyDescent="0.15">
      <c r="C635" s="48" t="s">
        <v>661</v>
      </c>
      <c r="D635" s="48"/>
      <c r="R635" s="48">
        <v>1030</v>
      </c>
      <c r="U635" s="38" t="s">
        <v>272</v>
      </c>
      <c r="V635" s="38" t="s">
        <v>282</v>
      </c>
      <c r="W635" s="38" t="s">
        <v>281</v>
      </c>
      <c r="X635" s="38" t="s">
        <v>282</v>
      </c>
    </row>
    <row r="636" spans="3:24" x14ac:dyDescent="0.15">
      <c r="C636" s="48" t="s">
        <v>662</v>
      </c>
      <c r="D636" s="48"/>
      <c r="R636" s="48">
        <v>1201</v>
      </c>
      <c r="U636" s="38" t="s">
        <v>272</v>
      </c>
      <c r="V636" s="38" t="s">
        <v>276</v>
      </c>
      <c r="W636" s="38" t="s">
        <v>282</v>
      </c>
      <c r="X636" s="38" t="s">
        <v>272</v>
      </c>
    </row>
    <row r="637" spans="3:24" x14ac:dyDescent="0.15">
      <c r="C637" s="48" t="s">
        <v>233</v>
      </c>
      <c r="D637" s="48"/>
      <c r="R637" s="48">
        <v>924</v>
      </c>
      <c r="U637" s="38" t="s">
        <v>271</v>
      </c>
      <c r="V637" s="38" t="s">
        <v>279</v>
      </c>
      <c r="W637" s="38" t="s">
        <v>276</v>
      </c>
      <c r="X637" s="38" t="s">
        <v>274</v>
      </c>
    </row>
    <row r="638" spans="3:24" x14ac:dyDescent="0.15">
      <c r="C638" s="48" t="s">
        <v>663</v>
      </c>
      <c r="D638" s="48"/>
      <c r="R638" s="48">
        <v>1109</v>
      </c>
      <c r="U638" s="38" t="s">
        <v>272</v>
      </c>
      <c r="V638" s="38" t="s">
        <v>272</v>
      </c>
      <c r="W638" s="38" t="s">
        <v>282</v>
      </c>
      <c r="X638" s="38" t="s">
        <v>279</v>
      </c>
    </row>
    <row r="639" spans="3:24" x14ac:dyDescent="0.15">
      <c r="C639" s="48" t="s">
        <v>664</v>
      </c>
      <c r="D639" s="48"/>
      <c r="R639" s="48">
        <v>1294</v>
      </c>
      <c r="U639" s="38" t="s">
        <v>272</v>
      </c>
      <c r="V639" s="38" t="s">
        <v>276</v>
      </c>
      <c r="W639" s="38" t="s">
        <v>279</v>
      </c>
      <c r="X639" s="38" t="s">
        <v>274</v>
      </c>
    </row>
    <row r="640" spans="3:24" x14ac:dyDescent="0.15">
      <c r="C640" s="48" t="s">
        <v>234</v>
      </c>
      <c r="D640" s="48"/>
      <c r="R640" s="48">
        <v>990</v>
      </c>
      <c r="U640" s="38" t="s">
        <v>271</v>
      </c>
      <c r="V640" s="38" t="s">
        <v>279</v>
      </c>
      <c r="W640" s="38" t="s">
        <v>279</v>
      </c>
      <c r="X640" s="38" t="s">
        <v>282</v>
      </c>
    </row>
    <row r="641" spans="3:24" x14ac:dyDescent="0.15">
      <c r="C641" s="48" t="s">
        <v>665</v>
      </c>
      <c r="D641" s="48"/>
      <c r="R641" s="48">
        <v>1188</v>
      </c>
      <c r="U641" s="38" t="s">
        <v>272</v>
      </c>
      <c r="V641" s="38" t="s">
        <v>272</v>
      </c>
      <c r="W641" s="38" t="s">
        <v>273</v>
      </c>
      <c r="X641" s="38" t="s">
        <v>273</v>
      </c>
    </row>
    <row r="642" spans="3:24" x14ac:dyDescent="0.15">
      <c r="C642" s="48" t="s">
        <v>666</v>
      </c>
      <c r="D642" s="48"/>
      <c r="R642" s="48">
        <v>1386</v>
      </c>
      <c r="U642" s="38" t="s">
        <v>272</v>
      </c>
      <c r="V642" s="38" t="s">
        <v>281</v>
      </c>
      <c r="W642" s="38" t="s">
        <v>273</v>
      </c>
      <c r="X642" s="38" t="s">
        <v>288</v>
      </c>
    </row>
    <row r="643" spans="3:24" x14ac:dyDescent="0.15">
      <c r="C643" s="48" t="s">
        <v>235</v>
      </c>
      <c r="D643" s="48"/>
      <c r="R643" s="48">
        <v>1056</v>
      </c>
      <c r="U643" s="38" t="s">
        <v>272</v>
      </c>
      <c r="V643" s="38" t="s">
        <v>282</v>
      </c>
      <c r="W643" s="38" t="s">
        <v>278</v>
      </c>
      <c r="X643" s="38" t="s">
        <v>288</v>
      </c>
    </row>
    <row r="644" spans="3:24" x14ac:dyDescent="0.15">
      <c r="C644" s="48" t="s">
        <v>667</v>
      </c>
      <c r="D644" s="48"/>
      <c r="R644" s="48">
        <v>1267</v>
      </c>
      <c r="U644" s="38" t="s">
        <v>272</v>
      </c>
      <c r="V644" s="38" t="s">
        <v>276</v>
      </c>
      <c r="W644" s="38" t="s">
        <v>288</v>
      </c>
      <c r="X644" s="38" t="s">
        <v>289</v>
      </c>
    </row>
    <row r="645" spans="3:24" x14ac:dyDescent="0.15">
      <c r="C645" s="48" t="s">
        <v>668</v>
      </c>
      <c r="D645" s="48"/>
      <c r="R645" s="48">
        <v>1478</v>
      </c>
      <c r="U645" s="38" t="s">
        <v>272</v>
      </c>
      <c r="V645" s="38" t="s">
        <v>274</v>
      </c>
      <c r="W645" s="38" t="s">
        <v>289</v>
      </c>
      <c r="X645" s="38" t="s">
        <v>273</v>
      </c>
    </row>
    <row r="646" spans="3:24" x14ac:dyDescent="0.15">
      <c r="C646" s="48" t="s">
        <v>236</v>
      </c>
      <c r="D646" s="48"/>
      <c r="R646" s="48">
        <v>1122</v>
      </c>
      <c r="U646" s="38" t="s">
        <v>272</v>
      </c>
      <c r="V646" s="38" t="s">
        <v>272</v>
      </c>
      <c r="W646" s="38" t="s">
        <v>276</v>
      </c>
      <c r="X646" s="38" t="s">
        <v>276</v>
      </c>
    </row>
    <row r="647" spans="3:24" x14ac:dyDescent="0.15">
      <c r="C647" s="48" t="s">
        <v>669</v>
      </c>
      <c r="D647" s="48"/>
      <c r="R647" s="48">
        <v>1346</v>
      </c>
      <c r="U647" s="38" t="s">
        <v>272</v>
      </c>
      <c r="V647" s="38" t="s">
        <v>281</v>
      </c>
      <c r="W647" s="38" t="s">
        <v>274</v>
      </c>
      <c r="X647" s="38" t="s">
        <v>288</v>
      </c>
    </row>
    <row r="648" spans="3:24" x14ac:dyDescent="0.15">
      <c r="C648" s="48" t="s">
        <v>670</v>
      </c>
      <c r="D648" s="48"/>
      <c r="R648" s="48">
        <v>1571</v>
      </c>
      <c r="U648" s="38" t="s">
        <v>272</v>
      </c>
      <c r="V648" s="38" t="s">
        <v>278</v>
      </c>
      <c r="W648" s="38" t="s">
        <v>289</v>
      </c>
      <c r="X648" s="38" t="s">
        <v>272</v>
      </c>
    </row>
    <row r="649" spans="3:24" x14ac:dyDescent="0.15">
      <c r="C649" s="48" t="s">
        <v>237</v>
      </c>
      <c r="D649" s="48"/>
      <c r="R649" s="48">
        <v>1188</v>
      </c>
      <c r="U649" s="38" t="s">
        <v>272</v>
      </c>
      <c r="V649" s="38" t="s">
        <v>272</v>
      </c>
      <c r="W649" s="38" t="s">
        <v>273</v>
      </c>
      <c r="X649" s="38" t="s">
        <v>273</v>
      </c>
    </row>
    <row r="650" spans="3:24" x14ac:dyDescent="0.15">
      <c r="C650" s="48" t="s">
        <v>671</v>
      </c>
      <c r="D650" s="48"/>
      <c r="R650" s="48">
        <v>1426</v>
      </c>
      <c r="U650" s="38" t="s">
        <v>272</v>
      </c>
      <c r="V650" s="38" t="s">
        <v>274</v>
      </c>
      <c r="W650" s="38" t="s">
        <v>276</v>
      </c>
      <c r="X650" s="38" t="s">
        <v>288</v>
      </c>
    </row>
    <row r="651" spans="3:24" x14ac:dyDescent="0.15">
      <c r="C651" s="48" t="s">
        <v>672</v>
      </c>
      <c r="D651" s="48"/>
      <c r="R651" s="48">
        <v>1663</v>
      </c>
      <c r="U651" s="38" t="s">
        <v>272</v>
      </c>
      <c r="V651" s="38" t="s">
        <v>288</v>
      </c>
      <c r="W651" s="38" t="s">
        <v>288</v>
      </c>
      <c r="X651" s="38" t="s">
        <v>281</v>
      </c>
    </row>
    <row r="652" spans="3:24" x14ac:dyDescent="0.15">
      <c r="C652" s="48" t="s">
        <v>238</v>
      </c>
      <c r="D652" s="48"/>
      <c r="R652" s="48">
        <v>1254</v>
      </c>
      <c r="U652" s="38" t="s">
        <v>272</v>
      </c>
      <c r="V652" s="38" t="s">
        <v>276</v>
      </c>
      <c r="W652" s="38" t="s">
        <v>278</v>
      </c>
      <c r="X652" s="38" t="s">
        <v>274</v>
      </c>
    </row>
    <row r="653" spans="3:24" x14ac:dyDescent="0.15">
      <c r="C653" s="48" t="s">
        <v>673</v>
      </c>
      <c r="D653" s="48"/>
      <c r="R653" s="48">
        <v>1505</v>
      </c>
      <c r="U653" s="38" t="s">
        <v>272</v>
      </c>
      <c r="V653" s="38" t="s">
        <v>278</v>
      </c>
      <c r="W653" s="38" t="s">
        <v>282</v>
      </c>
      <c r="X653" s="38" t="s">
        <v>278</v>
      </c>
    </row>
    <row r="654" spans="3:24" x14ac:dyDescent="0.15">
      <c r="C654" s="48" t="s">
        <v>674</v>
      </c>
      <c r="D654" s="48"/>
      <c r="R654" s="48">
        <v>1756</v>
      </c>
      <c r="U654" s="38" t="s">
        <v>272</v>
      </c>
      <c r="V654" s="38" t="s">
        <v>289</v>
      </c>
      <c r="W654" s="38" t="s">
        <v>278</v>
      </c>
      <c r="X654" s="38" t="s">
        <v>288</v>
      </c>
    </row>
    <row r="655" spans="3:24" x14ac:dyDescent="0.15">
      <c r="C655" s="48" t="s">
        <v>239</v>
      </c>
      <c r="D655" s="48"/>
      <c r="R655" s="48">
        <v>1320</v>
      </c>
      <c r="U655" s="38" t="s">
        <v>272</v>
      </c>
      <c r="V655" s="38" t="s">
        <v>281</v>
      </c>
      <c r="W655" s="38" t="s">
        <v>276</v>
      </c>
      <c r="X655" s="38" t="s">
        <v>282</v>
      </c>
    </row>
    <row r="656" spans="3:24" x14ac:dyDescent="0.15">
      <c r="C656" s="48" t="s">
        <v>675</v>
      </c>
      <c r="D656" s="48"/>
      <c r="R656" s="48">
        <v>1584</v>
      </c>
      <c r="U656" s="38" t="s">
        <v>272</v>
      </c>
      <c r="V656" s="38" t="s">
        <v>278</v>
      </c>
      <c r="W656" s="38" t="s">
        <v>273</v>
      </c>
      <c r="X656" s="38" t="s">
        <v>274</v>
      </c>
    </row>
    <row r="657" spans="3:24" x14ac:dyDescent="0.15">
      <c r="C657" s="48" t="s">
        <v>676</v>
      </c>
      <c r="D657" s="48"/>
      <c r="R657" s="48">
        <v>1848</v>
      </c>
      <c r="U657" s="38" t="s">
        <v>272</v>
      </c>
      <c r="V657" s="38" t="s">
        <v>273</v>
      </c>
      <c r="W657" s="38" t="s">
        <v>274</v>
      </c>
      <c r="X657" s="38" t="s">
        <v>273</v>
      </c>
    </row>
    <row r="658" spans="3:24" x14ac:dyDescent="0.15">
      <c r="C658" s="48" t="s">
        <v>240</v>
      </c>
      <c r="D658" s="48"/>
      <c r="R658" s="48">
        <v>1386</v>
      </c>
      <c r="U658" s="38" t="s">
        <v>272</v>
      </c>
      <c r="V658" s="38" t="s">
        <v>281</v>
      </c>
      <c r="W658" s="38" t="s">
        <v>273</v>
      </c>
      <c r="X658" s="38" t="s">
        <v>288</v>
      </c>
    </row>
    <row r="659" spans="3:24" x14ac:dyDescent="0.15">
      <c r="C659" s="48" t="s">
        <v>677</v>
      </c>
      <c r="D659" s="48"/>
      <c r="R659" s="48">
        <v>1663</v>
      </c>
      <c r="U659" s="38" t="s">
        <v>272</v>
      </c>
      <c r="V659" s="38" t="s">
        <v>288</v>
      </c>
      <c r="W659" s="38" t="s">
        <v>288</v>
      </c>
      <c r="X659" s="38" t="s">
        <v>281</v>
      </c>
    </row>
    <row r="660" spans="3:24" x14ac:dyDescent="0.15">
      <c r="C660" s="48" t="s">
        <v>678</v>
      </c>
      <c r="D660" s="48"/>
      <c r="R660" s="48">
        <v>1940</v>
      </c>
      <c r="U660" s="38" t="s">
        <v>272</v>
      </c>
      <c r="V660" s="38" t="s">
        <v>279</v>
      </c>
      <c r="W660" s="38" t="s">
        <v>274</v>
      </c>
      <c r="X660" s="38" t="s">
        <v>282</v>
      </c>
    </row>
    <row r="661" spans="3:24" x14ac:dyDescent="0.15">
      <c r="C661" s="48" t="s">
        <v>241</v>
      </c>
      <c r="D661" s="48"/>
      <c r="R661" s="48">
        <v>83</v>
      </c>
      <c r="U661" s="38" t="s">
        <v>271</v>
      </c>
      <c r="W661" s="38" t="s">
        <v>273</v>
      </c>
      <c r="X661" s="38" t="s">
        <v>281</v>
      </c>
    </row>
    <row r="662" spans="3:24" x14ac:dyDescent="0.15">
      <c r="C662" s="48" t="s">
        <v>679</v>
      </c>
      <c r="D662" s="48"/>
      <c r="R662" s="48">
        <v>100</v>
      </c>
      <c r="U662" s="38" t="s">
        <v>271</v>
      </c>
      <c r="W662" s="38" t="s">
        <v>282</v>
      </c>
      <c r="X662" s="38" t="s">
        <v>282</v>
      </c>
    </row>
    <row r="663" spans="3:24" x14ac:dyDescent="0.15">
      <c r="C663" s="48" t="s">
        <v>680</v>
      </c>
      <c r="D663" s="48"/>
      <c r="R663" s="48">
        <v>116</v>
      </c>
      <c r="U663" s="38" t="s">
        <v>271</v>
      </c>
      <c r="V663" s="38" t="s">
        <v>272</v>
      </c>
      <c r="W663" s="38" t="s">
        <v>272</v>
      </c>
      <c r="X663" s="38" t="s">
        <v>288</v>
      </c>
    </row>
    <row r="664" spans="3:24" x14ac:dyDescent="0.15">
      <c r="C664" s="48" t="s">
        <v>242</v>
      </c>
      <c r="D664" s="48"/>
      <c r="R664" s="48">
        <v>165</v>
      </c>
      <c r="U664" s="38" t="s">
        <v>271</v>
      </c>
      <c r="V664" s="38" t="s">
        <v>272</v>
      </c>
      <c r="W664" s="38" t="s">
        <v>288</v>
      </c>
      <c r="X664" s="38" t="s">
        <v>278</v>
      </c>
    </row>
    <row r="665" spans="3:24" x14ac:dyDescent="0.15">
      <c r="C665" s="48" t="s">
        <v>681</v>
      </c>
      <c r="D665" s="48"/>
      <c r="R665" s="48">
        <v>198</v>
      </c>
      <c r="U665" s="38" t="s">
        <v>271</v>
      </c>
      <c r="V665" s="38" t="s">
        <v>272</v>
      </c>
      <c r="W665" s="38" t="s">
        <v>279</v>
      </c>
      <c r="X665" s="38" t="s">
        <v>273</v>
      </c>
    </row>
    <row r="666" spans="3:24" x14ac:dyDescent="0.15">
      <c r="C666" s="48" t="s">
        <v>682</v>
      </c>
      <c r="D666" s="48"/>
      <c r="R666" s="48">
        <v>231</v>
      </c>
      <c r="U666" s="38" t="s">
        <v>271</v>
      </c>
      <c r="V666" s="38" t="s">
        <v>276</v>
      </c>
      <c r="W666" s="38" t="s">
        <v>281</v>
      </c>
      <c r="X666" s="38" t="s">
        <v>272</v>
      </c>
    </row>
    <row r="667" spans="3:24" x14ac:dyDescent="0.15">
      <c r="C667" s="48" t="s">
        <v>243</v>
      </c>
      <c r="D667" s="48"/>
      <c r="R667" s="48">
        <v>248</v>
      </c>
      <c r="U667" s="38" t="s">
        <v>271</v>
      </c>
      <c r="V667" s="38" t="s">
        <v>276</v>
      </c>
      <c r="W667" s="38" t="s">
        <v>274</v>
      </c>
      <c r="X667" s="38" t="s">
        <v>273</v>
      </c>
    </row>
    <row r="668" spans="3:24" x14ac:dyDescent="0.15">
      <c r="C668" s="48" t="s">
        <v>683</v>
      </c>
      <c r="D668" s="48"/>
      <c r="R668" s="48">
        <v>298</v>
      </c>
      <c r="U668" s="38" t="s">
        <v>271</v>
      </c>
      <c r="V668" s="38" t="s">
        <v>276</v>
      </c>
      <c r="W668" s="38" t="s">
        <v>279</v>
      </c>
      <c r="X668" s="38" t="s">
        <v>273</v>
      </c>
    </row>
    <row r="669" spans="3:24" x14ac:dyDescent="0.15">
      <c r="C669" s="48" t="s">
        <v>684</v>
      </c>
      <c r="D669" s="48"/>
      <c r="R669" s="48">
        <v>347</v>
      </c>
      <c r="U669" s="38" t="s">
        <v>271</v>
      </c>
      <c r="V669" s="38" t="s">
        <v>281</v>
      </c>
      <c r="W669" s="38" t="s">
        <v>274</v>
      </c>
      <c r="X669" s="38" t="s">
        <v>289</v>
      </c>
    </row>
    <row r="670" spans="3:24" x14ac:dyDescent="0.15">
      <c r="C670" s="48" t="s">
        <v>244</v>
      </c>
      <c r="D670" s="48"/>
      <c r="R670" s="48">
        <v>330</v>
      </c>
      <c r="U670" s="38" t="s">
        <v>271</v>
      </c>
      <c r="V670" s="38" t="s">
        <v>281</v>
      </c>
      <c r="W670" s="38" t="s">
        <v>281</v>
      </c>
      <c r="X670" s="38" t="s">
        <v>282</v>
      </c>
    </row>
    <row r="671" spans="3:24" x14ac:dyDescent="0.15">
      <c r="C671" s="48" t="s">
        <v>685</v>
      </c>
      <c r="D671" s="48"/>
      <c r="R671" s="48">
        <v>396</v>
      </c>
      <c r="U671" s="38" t="s">
        <v>271</v>
      </c>
      <c r="V671" s="38" t="s">
        <v>281</v>
      </c>
      <c r="W671" s="38" t="s">
        <v>279</v>
      </c>
      <c r="X671" s="38" t="s">
        <v>288</v>
      </c>
    </row>
    <row r="672" spans="3:24" x14ac:dyDescent="0.15">
      <c r="C672" s="48" t="s">
        <v>686</v>
      </c>
      <c r="D672" s="48"/>
      <c r="R672" s="48">
        <v>462</v>
      </c>
      <c r="U672" s="38" t="s">
        <v>271</v>
      </c>
      <c r="V672" s="38" t="s">
        <v>274</v>
      </c>
      <c r="W672" s="38" t="s">
        <v>288</v>
      </c>
      <c r="X672" s="38" t="s">
        <v>276</v>
      </c>
    </row>
    <row r="673" spans="3:24" x14ac:dyDescent="0.15">
      <c r="C673" s="48" t="s">
        <v>245</v>
      </c>
      <c r="D673" s="48"/>
      <c r="R673" s="48">
        <v>413</v>
      </c>
      <c r="U673" s="38" t="s">
        <v>271</v>
      </c>
      <c r="V673" s="38" t="s">
        <v>274</v>
      </c>
      <c r="W673" s="38" t="s">
        <v>272</v>
      </c>
      <c r="X673" s="38" t="s">
        <v>281</v>
      </c>
    </row>
    <row r="674" spans="3:24" x14ac:dyDescent="0.15">
      <c r="C674" s="48" t="s">
        <v>687</v>
      </c>
      <c r="D674" s="48"/>
      <c r="R674" s="48">
        <v>496</v>
      </c>
      <c r="U674" s="38" t="s">
        <v>271</v>
      </c>
      <c r="V674" s="38" t="s">
        <v>274</v>
      </c>
      <c r="W674" s="38" t="s">
        <v>279</v>
      </c>
      <c r="X674" s="38" t="s">
        <v>288</v>
      </c>
    </row>
    <row r="675" spans="3:24" x14ac:dyDescent="0.15">
      <c r="C675" s="48" t="s">
        <v>688</v>
      </c>
      <c r="D675" s="48"/>
      <c r="R675" s="48">
        <v>578</v>
      </c>
      <c r="U675" s="38" t="s">
        <v>271</v>
      </c>
      <c r="V675" s="38" t="s">
        <v>278</v>
      </c>
      <c r="W675" s="38" t="s">
        <v>289</v>
      </c>
      <c r="X675" s="38" t="s">
        <v>273</v>
      </c>
    </row>
    <row r="676" spans="3:24" x14ac:dyDescent="0.15">
      <c r="C676" s="48" t="s">
        <v>246</v>
      </c>
      <c r="D676" s="48"/>
      <c r="R676" s="48">
        <v>83</v>
      </c>
      <c r="U676" s="38" t="s">
        <v>271</v>
      </c>
      <c r="W676" s="38" t="s">
        <v>273</v>
      </c>
      <c r="X676" s="38" t="s">
        <v>281</v>
      </c>
    </row>
    <row r="677" spans="3:24" x14ac:dyDescent="0.15">
      <c r="C677" s="48" t="s">
        <v>689</v>
      </c>
      <c r="D677" s="48"/>
      <c r="R677" s="48">
        <v>100</v>
      </c>
      <c r="U677" s="38" t="s">
        <v>271</v>
      </c>
      <c r="W677" s="38" t="s">
        <v>282</v>
      </c>
      <c r="X677" s="38" t="s">
        <v>282</v>
      </c>
    </row>
    <row r="678" spans="3:24" x14ac:dyDescent="0.15">
      <c r="C678" s="48" t="s">
        <v>690</v>
      </c>
      <c r="D678" s="48"/>
      <c r="R678" s="48">
        <v>116</v>
      </c>
      <c r="U678" s="38" t="s">
        <v>271</v>
      </c>
      <c r="V678" s="38" t="s">
        <v>272</v>
      </c>
      <c r="W678" s="38" t="s">
        <v>272</v>
      </c>
      <c r="X678" s="38" t="s">
        <v>288</v>
      </c>
    </row>
    <row r="679" spans="3:24" x14ac:dyDescent="0.15">
      <c r="C679" s="48" t="s">
        <v>247</v>
      </c>
      <c r="D679" s="48"/>
      <c r="R679" s="48">
        <v>165</v>
      </c>
      <c r="U679" s="38" t="s">
        <v>271</v>
      </c>
      <c r="V679" s="38" t="s">
        <v>272</v>
      </c>
      <c r="W679" s="38" t="s">
        <v>288</v>
      </c>
      <c r="X679" s="38" t="s">
        <v>278</v>
      </c>
    </row>
    <row r="680" spans="3:24" x14ac:dyDescent="0.15">
      <c r="C680" s="48" t="s">
        <v>691</v>
      </c>
      <c r="D680" s="48"/>
      <c r="R680" s="48">
        <v>198</v>
      </c>
      <c r="U680" s="38" t="s">
        <v>271</v>
      </c>
      <c r="V680" s="38" t="s">
        <v>272</v>
      </c>
      <c r="W680" s="38" t="s">
        <v>279</v>
      </c>
      <c r="X680" s="38" t="s">
        <v>273</v>
      </c>
    </row>
    <row r="681" spans="3:24" x14ac:dyDescent="0.15">
      <c r="C681" s="48" t="s">
        <v>692</v>
      </c>
      <c r="D681" s="48"/>
      <c r="R681" s="48">
        <v>231</v>
      </c>
      <c r="U681" s="38" t="s">
        <v>271</v>
      </c>
      <c r="V681" s="38" t="s">
        <v>276</v>
      </c>
      <c r="W681" s="38" t="s">
        <v>281</v>
      </c>
      <c r="X681" s="38" t="s">
        <v>272</v>
      </c>
    </row>
    <row r="682" spans="3:24" x14ac:dyDescent="0.15">
      <c r="C682" s="48" t="s">
        <v>248</v>
      </c>
      <c r="D682" s="48"/>
      <c r="R682" s="48">
        <v>248</v>
      </c>
      <c r="U682" s="38" t="s">
        <v>271</v>
      </c>
      <c r="V682" s="38" t="s">
        <v>276</v>
      </c>
      <c r="W682" s="38" t="s">
        <v>274</v>
      </c>
      <c r="X682" s="38" t="s">
        <v>273</v>
      </c>
    </row>
    <row r="683" spans="3:24" x14ac:dyDescent="0.15">
      <c r="C683" s="48" t="s">
        <v>693</v>
      </c>
      <c r="D683" s="48"/>
      <c r="R683" s="48">
        <v>298</v>
      </c>
      <c r="U683" s="38" t="s">
        <v>271</v>
      </c>
      <c r="V683" s="38" t="s">
        <v>276</v>
      </c>
      <c r="W683" s="38" t="s">
        <v>279</v>
      </c>
      <c r="X683" s="38" t="s">
        <v>273</v>
      </c>
    </row>
    <row r="684" spans="3:24" x14ac:dyDescent="0.15">
      <c r="C684" s="48" t="s">
        <v>694</v>
      </c>
      <c r="D684" s="48"/>
      <c r="R684" s="48">
        <v>347</v>
      </c>
      <c r="U684" s="38" t="s">
        <v>271</v>
      </c>
      <c r="V684" s="38" t="s">
        <v>281</v>
      </c>
      <c r="W684" s="38" t="s">
        <v>274</v>
      </c>
      <c r="X684" s="38" t="s">
        <v>289</v>
      </c>
    </row>
    <row r="685" spans="3:24" x14ac:dyDescent="0.15">
      <c r="C685" s="48" t="s">
        <v>249</v>
      </c>
      <c r="D685" s="48"/>
      <c r="R685" s="48">
        <v>330</v>
      </c>
      <c r="U685" s="38" t="s">
        <v>271</v>
      </c>
      <c r="V685" s="38" t="s">
        <v>281</v>
      </c>
      <c r="W685" s="38" t="s">
        <v>281</v>
      </c>
      <c r="X685" s="38" t="s">
        <v>282</v>
      </c>
    </row>
    <row r="686" spans="3:24" x14ac:dyDescent="0.15">
      <c r="C686" s="48" t="s">
        <v>695</v>
      </c>
      <c r="D686" s="48"/>
      <c r="R686" s="48">
        <v>396</v>
      </c>
      <c r="U686" s="38" t="s">
        <v>271</v>
      </c>
      <c r="V686" s="38" t="s">
        <v>281</v>
      </c>
      <c r="W686" s="38" t="s">
        <v>279</v>
      </c>
      <c r="X686" s="38" t="s">
        <v>288</v>
      </c>
    </row>
    <row r="687" spans="3:24" x14ac:dyDescent="0.15">
      <c r="C687" s="48" t="s">
        <v>696</v>
      </c>
      <c r="D687" s="48"/>
      <c r="R687" s="48">
        <v>462</v>
      </c>
      <c r="U687" s="38" t="s">
        <v>271</v>
      </c>
      <c r="V687" s="38" t="s">
        <v>274</v>
      </c>
      <c r="W687" s="38" t="s">
        <v>288</v>
      </c>
      <c r="X687" s="38" t="s">
        <v>276</v>
      </c>
    </row>
    <row r="688" spans="3:24" x14ac:dyDescent="0.15">
      <c r="C688" s="48" t="s">
        <v>250</v>
      </c>
      <c r="D688" s="48"/>
      <c r="R688" s="48">
        <v>413</v>
      </c>
      <c r="U688" s="38" t="s">
        <v>271</v>
      </c>
      <c r="V688" s="38" t="s">
        <v>274</v>
      </c>
      <c r="W688" s="38" t="s">
        <v>272</v>
      </c>
      <c r="X688" s="38" t="s">
        <v>281</v>
      </c>
    </row>
    <row r="689" spans="3:24" x14ac:dyDescent="0.15">
      <c r="C689" s="48" t="s">
        <v>697</v>
      </c>
      <c r="D689" s="48"/>
      <c r="R689" s="48">
        <v>496</v>
      </c>
      <c r="U689" s="38" t="s">
        <v>271</v>
      </c>
      <c r="V689" s="38" t="s">
        <v>274</v>
      </c>
      <c r="W689" s="38" t="s">
        <v>279</v>
      </c>
      <c r="X689" s="38" t="s">
        <v>288</v>
      </c>
    </row>
    <row r="690" spans="3:24" x14ac:dyDescent="0.15">
      <c r="C690" s="48" t="s">
        <v>698</v>
      </c>
      <c r="D690" s="48"/>
      <c r="R690" s="48">
        <v>578</v>
      </c>
      <c r="U690" s="38" t="s">
        <v>271</v>
      </c>
      <c r="V690" s="38" t="s">
        <v>278</v>
      </c>
      <c r="W690" s="38" t="s">
        <v>289</v>
      </c>
      <c r="X690" s="38" t="s">
        <v>273</v>
      </c>
    </row>
    <row r="691" spans="3:24" x14ac:dyDescent="0.15">
      <c r="C691" s="48" t="s">
        <v>251</v>
      </c>
      <c r="D691" s="48"/>
      <c r="R691" s="48">
        <v>495</v>
      </c>
      <c r="U691" s="38" t="s">
        <v>271</v>
      </c>
      <c r="V691" s="38" t="s">
        <v>274</v>
      </c>
      <c r="W691" s="38" t="s">
        <v>279</v>
      </c>
      <c r="X691" s="38" t="s">
        <v>278</v>
      </c>
    </row>
    <row r="692" spans="3:24" x14ac:dyDescent="0.15">
      <c r="C692" s="48" t="s">
        <v>699</v>
      </c>
      <c r="D692" s="48"/>
      <c r="R692" s="48">
        <v>594</v>
      </c>
      <c r="U692" s="38" t="s">
        <v>271</v>
      </c>
      <c r="V692" s="38" t="s">
        <v>278</v>
      </c>
      <c r="W692" s="38" t="s">
        <v>279</v>
      </c>
      <c r="X692" s="38" t="s">
        <v>274</v>
      </c>
    </row>
    <row r="693" spans="3:24" x14ac:dyDescent="0.15">
      <c r="C693" s="48" t="s">
        <v>700</v>
      </c>
      <c r="D693" s="48"/>
      <c r="R693" s="48">
        <v>693</v>
      </c>
      <c r="U693" s="38" t="s">
        <v>271</v>
      </c>
      <c r="V693" s="38" t="s">
        <v>288</v>
      </c>
      <c r="W693" s="38" t="s">
        <v>279</v>
      </c>
      <c r="X693" s="38" t="s">
        <v>281</v>
      </c>
    </row>
    <row r="694" spans="3:24" x14ac:dyDescent="0.15">
      <c r="C694" s="48" t="s">
        <v>252</v>
      </c>
      <c r="D694" s="48"/>
      <c r="R694" s="48">
        <v>578</v>
      </c>
      <c r="U694" s="38" t="s">
        <v>271</v>
      </c>
      <c r="V694" s="38" t="s">
        <v>278</v>
      </c>
      <c r="W694" s="38" t="s">
        <v>289</v>
      </c>
      <c r="X694" s="38" t="s">
        <v>273</v>
      </c>
    </row>
    <row r="695" spans="3:24" x14ac:dyDescent="0.15">
      <c r="C695" s="48" t="s">
        <v>701</v>
      </c>
      <c r="D695" s="48"/>
      <c r="R695" s="48">
        <v>694</v>
      </c>
      <c r="U695" s="38" t="s">
        <v>271</v>
      </c>
      <c r="V695" s="38" t="s">
        <v>288</v>
      </c>
      <c r="W695" s="38" t="s">
        <v>279</v>
      </c>
      <c r="X695" s="38" t="s">
        <v>274</v>
      </c>
    </row>
    <row r="696" spans="3:24" x14ac:dyDescent="0.15">
      <c r="C696" s="48" t="s">
        <v>702</v>
      </c>
      <c r="D696" s="48"/>
      <c r="R696" s="48">
        <v>809</v>
      </c>
      <c r="U696" s="38" t="s">
        <v>271</v>
      </c>
      <c r="V696" s="38" t="s">
        <v>273</v>
      </c>
      <c r="W696" s="38" t="s">
        <v>282</v>
      </c>
      <c r="X696" s="38" t="s">
        <v>279</v>
      </c>
    </row>
    <row r="697" spans="3:24" x14ac:dyDescent="0.15">
      <c r="C697" s="48" t="s">
        <v>253</v>
      </c>
      <c r="D697" s="48"/>
      <c r="R697" s="48">
        <v>660</v>
      </c>
      <c r="U697" s="38" t="s">
        <v>271</v>
      </c>
      <c r="V697" s="38" t="s">
        <v>288</v>
      </c>
      <c r="W697" s="38" t="s">
        <v>288</v>
      </c>
      <c r="X697" s="38" t="s">
        <v>282</v>
      </c>
    </row>
    <row r="698" spans="3:24" x14ac:dyDescent="0.15">
      <c r="C698" s="48" t="s">
        <v>703</v>
      </c>
      <c r="D698" s="48"/>
      <c r="R698" s="48">
        <v>792</v>
      </c>
      <c r="U698" s="38" t="s">
        <v>271</v>
      </c>
      <c r="V698" s="38" t="s">
        <v>289</v>
      </c>
      <c r="W698" s="38" t="s">
        <v>279</v>
      </c>
      <c r="X698" s="38" t="s">
        <v>276</v>
      </c>
    </row>
    <row r="699" spans="3:24" x14ac:dyDescent="0.15">
      <c r="C699" s="48" t="s">
        <v>704</v>
      </c>
      <c r="D699" s="48"/>
      <c r="R699" s="48">
        <v>924</v>
      </c>
      <c r="U699" s="38" t="s">
        <v>271</v>
      </c>
      <c r="V699" s="38" t="s">
        <v>279</v>
      </c>
      <c r="W699" s="38" t="s">
        <v>276</v>
      </c>
      <c r="X699" s="38" t="s">
        <v>274</v>
      </c>
    </row>
    <row r="700" spans="3:24" x14ac:dyDescent="0.15">
      <c r="C700" s="48" t="s">
        <v>254</v>
      </c>
      <c r="D700" s="48"/>
      <c r="R700" s="48">
        <v>743</v>
      </c>
      <c r="U700" s="38" t="s">
        <v>271</v>
      </c>
      <c r="V700" s="38" t="s">
        <v>289</v>
      </c>
      <c r="W700" s="38" t="s">
        <v>274</v>
      </c>
      <c r="X700" s="38" t="s">
        <v>281</v>
      </c>
    </row>
    <row r="701" spans="3:24" x14ac:dyDescent="0.15">
      <c r="C701" s="48" t="s">
        <v>705</v>
      </c>
      <c r="D701" s="48"/>
      <c r="R701" s="48">
        <v>892</v>
      </c>
      <c r="U701" s="38" t="s">
        <v>271</v>
      </c>
      <c r="V701" s="38" t="s">
        <v>273</v>
      </c>
      <c r="W701" s="38" t="s">
        <v>279</v>
      </c>
      <c r="X701" s="38" t="s">
        <v>276</v>
      </c>
    </row>
    <row r="702" spans="3:24" x14ac:dyDescent="0.15">
      <c r="C702" s="48" t="s">
        <v>706</v>
      </c>
      <c r="D702" s="48"/>
      <c r="R702" s="48">
        <v>1040</v>
      </c>
      <c r="U702" s="38" t="s">
        <v>272</v>
      </c>
      <c r="V702" s="38" t="s">
        <v>282</v>
      </c>
      <c r="W702" s="38" t="s">
        <v>274</v>
      </c>
      <c r="X702" s="38" t="s">
        <v>282</v>
      </c>
    </row>
    <row r="703" spans="3:24" x14ac:dyDescent="0.15">
      <c r="C703" s="48" t="s">
        <v>255</v>
      </c>
      <c r="D703" s="48"/>
      <c r="R703" s="48">
        <v>99</v>
      </c>
      <c r="U703" s="38" t="s">
        <v>271</v>
      </c>
      <c r="W703" s="38" t="s">
        <v>279</v>
      </c>
      <c r="X703" s="38" t="s">
        <v>279</v>
      </c>
    </row>
    <row r="704" spans="3:24" x14ac:dyDescent="0.15">
      <c r="C704" s="48" t="s">
        <v>707</v>
      </c>
      <c r="D704" s="48"/>
      <c r="R704" s="48">
        <v>119</v>
      </c>
      <c r="U704" s="38" t="s">
        <v>271</v>
      </c>
      <c r="V704" s="38" t="s">
        <v>272</v>
      </c>
      <c r="W704" s="38" t="s">
        <v>272</v>
      </c>
      <c r="X704" s="38" t="s">
        <v>279</v>
      </c>
    </row>
    <row r="705" spans="3:24" x14ac:dyDescent="0.15">
      <c r="C705" s="48" t="s">
        <v>708</v>
      </c>
      <c r="D705" s="48"/>
      <c r="R705" s="48">
        <v>139</v>
      </c>
      <c r="U705" s="38" t="s">
        <v>271</v>
      </c>
      <c r="V705" s="38" t="s">
        <v>272</v>
      </c>
      <c r="W705" s="38" t="s">
        <v>281</v>
      </c>
      <c r="X705" s="38" t="s">
        <v>279</v>
      </c>
    </row>
    <row r="706" spans="3:24" x14ac:dyDescent="0.15">
      <c r="C706" s="48" t="s">
        <v>256</v>
      </c>
      <c r="D706" s="48"/>
      <c r="R706" s="48">
        <v>198</v>
      </c>
      <c r="U706" s="38" t="s">
        <v>271</v>
      </c>
      <c r="V706" s="38" t="s">
        <v>272</v>
      </c>
      <c r="W706" s="38" t="s">
        <v>279</v>
      </c>
      <c r="X706" s="38" t="s">
        <v>273</v>
      </c>
    </row>
    <row r="707" spans="3:24" x14ac:dyDescent="0.15">
      <c r="C707" s="48" t="s">
        <v>709</v>
      </c>
      <c r="D707" s="48"/>
      <c r="R707" s="48">
        <v>238</v>
      </c>
      <c r="U707" s="38" t="s">
        <v>271</v>
      </c>
      <c r="V707" s="38" t="s">
        <v>276</v>
      </c>
      <c r="W707" s="38" t="s">
        <v>281</v>
      </c>
      <c r="X707" s="38" t="s">
        <v>273</v>
      </c>
    </row>
    <row r="708" spans="3:24" x14ac:dyDescent="0.15">
      <c r="C708" s="48" t="s">
        <v>710</v>
      </c>
      <c r="D708" s="48"/>
      <c r="R708" s="48">
        <v>277</v>
      </c>
      <c r="U708" s="38" t="s">
        <v>271</v>
      </c>
      <c r="V708" s="38" t="s">
        <v>276</v>
      </c>
      <c r="W708" s="38" t="s">
        <v>289</v>
      </c>
      <c r="X708" s="38" t="s">
        <v>289</v>
      </c>
    </row>
    <row r="709" spans="3:24" x14ac:dyDescent="0.15">
      <c r="C709" s="48" t="s">
        <v>257</v>
      </c>
      <c r="D709" s="48"/>
      <c r="R709" s="48">
        <v>297</v>
      </c>
      <c r="U709" s="38" t="s">
        <v>271</v>
      </c>
      <c r="V709" s="38" t="s">
        <v>276</v>
      </c>
      <c r="W709" s="38" t="s">
        <v>279</v>
      </c>
      <c r="X709" s="38" t="s">
        <v>289</v>
      </c>
    </row>
    <row r="710" spans="3:24" x14ac:dyDescent="0.15">
      <c r="C710" s="48" t="s">
        <v>711</v>
      </c>
      <c r="D710" s="48"/>
      <c r="R710" s="48">
        <v>356</v>
      </c>
      <c r="U710" s="38" t="s">
        <v>271</v>
      </c>
      <c r="V710" s="38" t="s">
        <v>281</v>
      </c>
      <c r="W710" s="38" t="s">
        <v>278</v>
      </c>
      <c r="X710" s="38" t="s">
        <v>288</v>
      </c>
    </row>
    <row r="711" spans="3:24" x14ac:dyDescent="0.15">
      <c r="C711" s="48" t="s">
        <v>712</v>
      </c>
      <c r="D711" s="48"/>
      <c r="R711" s="48">
        <v>416</v>
      </c>
      <c r="U711" s="38" t="s">
        <v>271</v>
      </c>
      <c r="V711" s="38" t="s">
        <v>274</v>
      </c>
      <c r="W711" s="38" t="s">
        <v>272</v>
      </c>
      <c r="X711" s="38" t="s">
        <v>288</v>
      </c>
    </row>
    <row r="712" spans="3:24" x14ac:dyDescent="0.15">
      <c r="C712" s="48" t="s">
        <v>258</v>
      </c>
      <c r="D712" s="48"/>
      <c r="R712" s="48">
        <v>396</v>
      </c>
      <c r="U712" s="38" t="s">
        <v>271</v>
      </c>
      <c r="V712" s="38" t="s">
        <v>281</v>
      </c>
      <c r="W712" s="38" t="s">
        <v>279</v>
      </c>
      <c r="X712" s="38" t="s">
        <v>288</v>
      </c>
    </row>
    <row r="713" spans="3:24" x14ac:dyDescent="0.15">
      <c r="C713" s="48" t="s">
        <v>713</v>
      </c>
      <c r="D713" s="48"/>
      <c r="R713" s="48">
        <v>475</v>
      </c>
      <c r="U713" s="38" t="s">
        <v>271</v>
      </c>
      <c r="V713" s="38" t="s">
        <v>274</v>
      </c>
      <c r="W713" s="38" t="s">
        <v>289</v>
      </c>
      <c r="X713" s="38" t="s">
        <v>278</v>
      </c>
    </row>
    <row r="714" spans="3:24" x14ac:dyDescent="0.15">
      <c r="C714" s="48" t="s">
        <v>714</v>
      </c>
      <c r="D714" s="48"/>
      <c r="R714" s="48">
        <v>554</v>
      </c>
      <c r="U714" s="38" t="s">
        <v>271</v>
      </c>
      <c r="V714" s="38" t="s">
        <v>278</v>
      </c>
      <c r="W714" s="38" t="s">
        <v>278</v>
      </c>
      <c r="X714" s="38" t="s">
        <v>274</v>
      </c>
    </row>
    <row r="715" spans="3:24" x14ac:dyDescent="0.15">
      <c r="C715" s="48" t="s">
        <v>259</v>
      </c>
      <c r="D715" s="48"/>
      <c r="R715" s="48">
        <v>495</v>
      </c>
      <c r="U715" s="38" t="s">
        <v>271</v>
      </c>
      <c r="V715" s="38" t="s">
        <v>274</v>
      </c>
      <c r="W715" s="38" t="s">
        <v>279</v>
      </c>
      <c r="X715" s="38" t="s">
        <v>278</v>
      </c>
    </row>
    <row r="716" spans="3:24" x14ac:dyDescent="0.15">
      <c r="C716" s="48" t="s">
        <v>715</v>
      </c>
      <c r="D716" s="48"/>
      <c r="R716" s="48">
        <v>594</v>
      </c>
      <c r="U716" s="38" t="s">
        <v>271</v>
      </c>
      <c r="V716" s="38" t="s">
        <v>278</v>
      </c>
      <c r="W716" s="38" t="s">
        <v>279</v>
      </c>
      <c r="X716" s="38" t="s">
        <v>274</v>
      </c>
    </row>
    <row r="717" spans="3:24" x14ac:dyDescent="0.15">
      <c r="C717" s="48" t="s">
        <v>716</v>
      </c>
      <c r="D717" s="48"/>
      <c r="R717" s="48">
        <v>693</v>
      </c>
      <c r="U717" s="38" t="s">
        <v>271</v>
      </c>
      <c r="V717" s="38" t="s">
        <v>288</v>
      </c>
      <c r="W717" s="38" t="s">
        <v>279</v>
      </c>
      <c r="X717" s="38" t="s">
        <v>281</v>
      </c>
    </row>
    <row r="718" spans="3:24" x14ac:dyDescent="0.15">
      <c r="C718" s="48" t="s">
        <v>260</v>
      </c>
      <c r="D718" s="48"/>
      <c r="R718" s="48">
        <v>594</v>
      </c>
      <c r="U718" s="38" t="s">
        <v>271</v>
      </c>
      <c r="V718" s="38" t="s">
        <v>278</v>
      </c>
      <c r="W718" s="38" t="s">
        <v>279</v>
      </c>
      <c r="X718" s="38" t="s">
        <v>274</v>
      </c>
    </row>
    <row r="719" spans="3:24" x14ac:dyDescent="0.15">
      <c r="C719" s="48" t="s">
        <v>717</v>
      </c>
      <c r="D719" s="48"/>
      <c r="R719" s="48">
        <v>713</v>
      </c>
      <c r="U719" s="38" t="s">
        <v>271</v>
      </c>
      <c r="V719" s="38" t="s">
        <v>289</v>
      </c>
      <c r="W719" s="38" t="s">
        <v>272</v>
      </c>
      <c r="X719" s="38" t="s">
        <v>281</v>
      </c>
    </row>
    <row r="720" spans="3:24" x14ac:dyDescent="0.15">
      <c r="C720" s="48" t="s">
        <v>718</v>
      </c>
      <c r="D720" s="48"/>
      <c r="R720" s="48">
        <v>832</v>
      </c>
      <c r="U720" s="38" t="s">
        <v>271</v>
      </c>
      <c r="V720" s="38" t="s">
        <v>273</v>
      </c>
      <c r="W720" s="38" t="s">
        <v>281</v>
      </c>
      <c r="X720" s="38" t="s">
        <v>276</v>
      </c>
    </row>
    <row r="721" spans="3:24" x14ac:dyDescent="0.15">
      <c r="C721" s="48" t="s">
        <v>261</v>
      </c>
      <c r="D721" s="48"/>
      <c r="R721" s="48">
        <v>693</v>
      </c>
      <c r="U721" s="38" t="s">
        <v>271</v>
      </c>
      <c r="V721" s="38" t="s">
        <v>288</v>
      </c>
      <c r="W721" s="38" t="s">
        <v>279</v>
      </c>
      <c r="X721" s="38" t="s">
        <v>281</v>
      </c>
    </row>
    <row r="722" spans="3:24" x14ac:dyDescent="0.15">
      <c r="C722" s="48" t="s">
        <v>719</v>
      </c>
      <c r="D722" s="48"/>
      <c r="R722" s="48">
        <v>832</v>
      </c>
      <c r="U722" s="38" t="s">
        <v>271</v>
      </c>
      <c r="V722" s="38" t="s">
        <v>273</v>
      </c>
      <c r="W722" s="38" t="s">
        <v>281</v>
      </c>
      <c r="X722" s="38" t="s">
        <v>276</v>
      </c>
    </row>
    <row r="723" spans="3:24" x14ac:dyDescent="0.15">
      <c r="C723" s="48" t="s">
        <v>720</v>
      </c>
      <c r="D723" s="48"/>
      <c r="R723" s="48">
        <v>970</v>
      </c>
      <c r="U723" s="38" t="s">
        <v>271</v>
      </c>
      <c r="V723" s="38" t="s">
        <v>279</v>
      </c>
      <c r="W723" s="38" t="s">
        <v>289</v>
      </c>
      <c r="X723" s="38" t="s">
        <v>282</v>
      </c>
    </row>
    <row r="724" spans="3:24" x14ac:dyDescent="0.15">
      <c r="C724" s="48" t="s">
        <v>262</v>
      </c>
      <c r="D724" s="48"/>
      <c r="R724" s="48">
        <v>792</v>
      </c>
      <c r="U724" s="38" t="s">
        <v>271</v>
      </c>
      <c r="V724" s="38" t="s">
        <v>289</v>
      </c>
      <c r="W724" s="38" t="s">
        <v>279</v>
      </c>
      <c r="X724" s="38" t="s">
        <v>276</v>
      </c>
    </row>
    <row r="725" spans="3:24" x14ac:dyDescent="0.15">
      <c r="C725" s="48" t="s">
        <v>721</v>
      </c>
      <c r="D725" s="48"/>
      <c r="R725" s="48">
        <v>950</v>
      </c>
      <c r="U725" s="38" t="s">
        <v>271</v>
      </c>
      <c r="V725" s="38" t="s">
        <v>279</v>
      </c>
      <c r="W725" s="38" t="s">
        <v>278</v>
      </c>
      <c r="X725" s="38" t="s">
        <v>282</v>
      </c>
    </row>
    <row r="726" spans="3:24" x14ac:dyDescent="0.15">
      <c r="C726" s="48" t="s">
        <v>722</v>
      </c>
      <c r="D726" s="48"/>
      <c r="R726" s="48">
        <v>1109</v>
      </c>
      <c r="U726" s="38" t="s">
        <v>272</v>
      </c>
      <c r="V726" s="38" t="s">
        <v>272</v>
      </c>
      <c r="W726" s="38" t="s">
        <v>282</v>
      </c>
      <c r="X726" s="38" t="s">
        <v>279</v>
      </c>
    </row>
    <row r="727" spans="3:24" x14ac:dyDescent="0.15">
      <c r="C727" s="48" t="s">
        <v>263</v>
      </c>
      <c r="D727" s="48"/>
      <c r="R727" s="48">
        <v>891</v>
      </c>
      <c r="U727" s="38" t="s">
        <v>271</v>
      </c>
      <c r="V727" s="38" t="s">
        <v>273</v>
      </c>
      <c r="W727" s="38" t="s">
        <v>279</v>
      </c>
      <c r="X727" s="38" t="s">
        <v>272</v>
      </c>
    </row>
    <row r="728" spans="3:24" x14ac:dyDescent="0.15">
      <c r="C728" s="48" t="s">
        <v>723</v>
      </c>
      <c r="D728" s="48"/>
      <c r="R728" s="48">
        <v>1069</v>
      </c>
      <c r="U728" s="38" t="s">
        <v>272</v>
      </c>
      <c r="V728" s="38" t="s">
        <v>282</v>
      </c>
      <c r="W728" s="38" t="s">
        <v>288</v>
      </c>
      <c r="X728" s="38" t="s">
        <v>279</v>
      </c>
    </row>
    <row r="729" spans="3:24" x14ac:dyDescent="0.15">
      <c r="C729" s="48" t="s">
        <v>724</v>
      </c>
      <c r="D729" s="48"/>
      <c r="R729" s="48">
        <v>1247</v>
      </c>
      <c r="U729" s="38" t="s">
        <v>272</v>
      </c>
      <c r="V729" s="38" t="s">
        <v>276</v>
      </c>
      <c r="W729" s="38" t="s">
        <v>274</v>
      </c>
      <c r="X729" s="38" t="s">
        <v>289</v>
      </c>
    </row>
    <row r="730" spans="3:24" x14ac:dyDescent="0.15">
      <c r="C730" s="48" t="s">
        <v>264</v>
      </c>
      <c r="D730" s="48"/>
      <c r="R730" s="48">
        <v>990</v>
      </c>
      <c r="U730" s="38" t="s">
        <v>271</v>
      </c>
      <c r="V730" s="38" t="s">
        <v>279</v>
      </c>
      <c r="W730" s="38" t="s">
        <v>279</v>
      </c>
      <c r="X730" s="38" t="s">
        <v>282</v>
      </c>
    </row>
    <row r="731" spans="3:24" x14ac:dyDescent="0.15">
      <c r="C731" s="48" t="s">
        <v>725</v>
      </c>
      <c r="D731" s="48"/>
      <c r="R731" s="48">
        <v>1188</v>
      </c>
      <c r="U731" s="38" t="s">
        <v>272</v>
      </c>
      <c r="V731" s="38" t="s">
        <v>272</v>
      </c>
      <c r="W731" s="38" t="s">
        <v>273</v>
      </c>
      <c r="X731" s="38" t="s">
        <v>273</v>
      </c>
    </row>
    <row r="732" spans="3:24" x14ac:dyDescent="0.15">
      <c r="C732" s="48" t="s">
        <v>726</v>
      </c>
      <c r="D732" s="48"/>
      <c r="R732" s="48">
        <v>1386</v>
      </c>
      <c r="U732" s="38" t="s">
        <v>272</v>
      </c>
      <c r="V732" s="38" t="s">
        <v>281</v>
      </c>
      <c r="W732" s="38" t="s">
        <v>273</v>
      </c>
      <c r="X732" s="38" t="s">
        <v>288</v>
      </c>
    </row>
    <row r="733" spans="3:24" x14ac:dyDescent="0.15">
      <c r="C733" s="48" t="s">
        <v>265</v>
      </c>
      <c r="D733" s="48"/>
      <c r="R733" s="48">
        <v>1089</v>
      </c>
      <c r="U733" s="38" t="s">
        <v>272</v>
      </c>
      <c r="V733" s="38" t="s">
        <v>282</v>
      </c>
      <c r="W733" s="38" t="s">
        <v>273</v>
      </c>
      <c r="X733" s="38" t="s">
        <v>279</v>
      </c>
    </row>
    <row r="734" spans="3:24" x14ac:dyDescent="0.15">
      <c r="C734" s="48" t="s">
        <v>727</v>
      </c>
      <c r="D734" s="48"/>
      <c r="R734" s="48">
        <v>1307</v>
      </c>
      <c r="U734" s="38" t="s">
        <v>272</v>
      </c>
      <c r="V734" s="38" t="s">
        <v>281</v>
      </c>
      <c r="W734" s="38" t="s">
        <v>282</v>
      </c>
      <c r="X734" s="38" t="s">
        <v>289</v>
      </c>
    </row>
    <row r="735" spans="3:24" x14ac:dyDescent="0.15">
      <c r="C735" s="48" t="s">
        <v>728</v>
      </c>
      <c r="D735" s="48"/>
      <c r="R735" s="48">
        <v>1525</v>
      </c>
      <c r="U735" s="38" t="s">
        <v>272</v>
      </c>
      <c r="V735" s="38" t="s">
        <v>278</v>
      </c>
      <c r="W735" s="38" t="s">
        <v>276</v>
      </c>
      <c r="X735" s="38" t="s">
        <v>278</v>
      </c>
    </row>
    <row r="736" spans="3:24" x14ac:dyDescent="0.15">
      <c r="C736" s="38" t="s">
        <v>266</v>
      </c>
      <c r="R736" s="38">
        <v>1188</v>
      </c>
      <c r="U736" s="38" t="s">
        <v>272</v>
      </c>
      <c r="V736" s="38" t="s">
        <v>272</v>
      </c>
      <c r="W736" s="38" t="s">
        <v>273</v>
      </c>
      <c r="X736" s="38" t="s">
        <v>273</v>
      </c>
    </row>
    <row r="737" spans="3:24" x14ac:dyDescent="0.15">
      <c r="C737" s="38" t="s">
        <v>729</v>
      </c>
      <c r="R737" s="38">
        <v>1426</v>
      </c>
      <c r="U737" s="38" t="s">
        <v>272</v>
      </c>
      <c r="V737" s="38" t="s">
        <v>274</v>
      </c>
      <c r="W737" s="38" t="s">
        <v>276</v>
      </c>
      <c r="X737" s="38" t="s">
        <v>288</v>
      </c>
    </row>
    <row r="738" spans="3:24" x14ac:dyDescent="0.15">
      <c r="C738" s="38" t="s">
        <v>730</v>
      </c>
      <c r="R738" s="38">
        <v>1663</v>
      </c>
      <c r="U738" s="38" t="s">
        <v>272</v>
      </c>
      <c r="V738" s="38" t="s">
        <v>288</v>
      </c>
      <c r="W738" s="38" t="s">
        <v>288</v>
      </c>
      <c r="X738" s="38" t="s">
        <v>281</v>
      </c>
    </row>
    <row r="739" spans="3:24" x14ac:dyDescent="0.15">
      <c r="C739" s="38" t="s">
        <v>267</v>
      </c>
      <c r="R739" s="38">
        <v>1287</v>
      </c>
      <c r="U739" s="38" t="s">
        <v>272</v>
      </c>
      <c r="V739" s="38" t="s">
        <v>276</v>
      </c>
      <c r="W739" s="38" t="s">
        <v>273</v>
      </c>
      <c r="X739" s="38" t="s">
        <v>289</v>
      </c>
    </row>
    <row r="740" spans="3:24" x14ac:dyDescent="0.15">
      <c r="C740" s="38" t="s">
        <v>731</v>
      </c>
      <c r="R740" s="38">
        <v>1544</v>
      </c>
      <c r="U740" s="38" t="s">
        <v>272</v>
      </c>
      <c r="V740" s="38" t="s">
        <v>278</v>
      </c>
      <c r="W740" s="38" t="s">
        <v>274</v>
      </c>
      <c r="X740" s="38" t="s">
        <v>274</v>
      </c>
    </row>
    <row r="741" spans="3:24" x14ac:dyDescent="0.15">
      <c r="C741" s="38" t="s">
        <v>732</v>
      </c>
      <c r="R741" s="38">
        <v>1802</v>
      </c>
      <c r="U741" s="38" t="s">
        <v>272</v>
      </c>
      <c r="V741" s="38" t="s">
        <v>273</v>
      </c>
      <c r="W741" s="38" t="s">
        <v>282</v>
      </c>
      <c r="X741" s="38" t="s">
        <v>276</v>
      </c>
    </row>
  </sheetData>
  <mergeCells count="310">
    <mergeCell ref="BE28:BI28"/>
    <mergeCell ref="BE29:BI29"/>
    <mergeCell ref="BE34:BI34"/>
    <mergeCell ref="BE30:BI30"/>
    <mergeCell ref="AY31:BD31"/>
    <mergeCell ref="BE31:BI31"/>
    <mergeCell ref="AY32:BD32"/>
    <mergeCell ref="BE32:BI32"/>
    <mergeCell ref="AY33:BD33"/>
    <mergeCell ref="BE33:BI33"/>
    <mergeCell ref="AY28:BD28"/>
    <mergeCell ref="AY29:BD29"/>
    <mergeCell ref="AY34:BD34"/>
    <mergeCell ref="BE26:BI26"/>
    <mergeCell ref="BE27:BI27"/>
    <mergeCell ref="BE20:BI20"/>
    <mergeCell ref="AY21:BA21"/>
    <mergeCell ref="BB21:BD21"/>
    <mergeCell ref="BE21:BI21"/>
    <mergeCell ref="AY22:BA22"/>
    <mergeCell ref="BB22:BD22"/>
    <mergeCell ref="BE22:BI22"/>
    <mergeCell ref="BE23:BI23"/>
    <mergeCell ref="AY24:BA24"/>
    <mergeCell ref="BB24:BD24"/>
    <mergeCell ref="BE24:BI24"/>
    <mergeCell ref="AY25:BA25"/>
    <mergeCell ref="BB25:BD25"/>
    <mergeCell ref="BE25:BI25"/>
    <mergeCell ref="AY27:BA27"/>
    <mergeCell ref="BB26:BD26"/>
    <mergeCell ref="BB27:BD27"/>
    <mergeCell ref="AY26:BA26"/>
    <mergeCell ref="AK51:AK52"/>
    <mergeCell ref="AL51:AL52"/>
    <mergeCell ref="AM51:AN52"/>
    <mergeCell ref="AY20:BA20"/>
    <mergeCell ref="AY23:BA23"/>
    <mergeCell ref="AY30:BD30"/>
    <mergeCell ref="AL47:AL48"/>
    <mergeCell ref="AM47:AQ48"/>
    <mergeCell ref="BB20:BD20"/>
    <mergeCell ref="BB23:BD23"/>
    <mergeCell ref="AM27:AQ28"/>
    <mergeCell ref="AM29:AQ30"/>
    <mergeCell ref="AM23:AQ24"/>
    <mergeCell ref="AM25:AQ26"/>
    <mergeCell ref="AG51:AG52"/>
    <mergeCell ref="AH51:AH52"/>
    <mergeCell ref="AF47:AF48"/>
    <mergeCell ref="AG47:AG48"/>
    <mergeCell ref="AH47:AH48"/>
    <mergeCell ref="AI47:AI48"/>
    <mergeCell ref="AI51:AI52"/>
    <mergeCell ref="AJ51:AJ52"/>
    <mergeCell ref="G51:H52"/>
    <mergeCell ref="I51:Z52"/>
    <mergeCell ref="AA51:AB52"/>
    <mergeCell ref="AC51:AD52"/>
    <mergeCell ref="AE51:AE52"/>
    <mergeCell ref="AF51:AF52"/>
    <mergeCell ref="AG45:AG46"/>
    <mergeCell ref="AH45:AH46"/>
    <mergeCell ref="AM45:AQ46"/>
    <mergeCell ref="D47:F48"/>
    <mergeCell ref="G47:Y48"/>
    <mergeCell ref="Z47:AB48"/>
    <mergeCell ref="AC47:AD48"/>
    <mergeCell ref="AE47:AE48"/>
    <mergeCell ref="AJ47:AJ48"/>
    <mergeCell ref="AK47:AK48"/>
    <mergeCell ref="AI45:AI46"/>
    <mergeCell ref="AJ45:AJ46"/>
    <mergeCell ref="AK45:AK46"/>
    <mergeCell ref="AL45:AL46"/>
    <mergeCell ref="AJ39:AJ40"/>
    <mergeCell ref="AK39:AK40"/>
    <mergeCell ref="AL39:AL40"/>
    <mergeCell ref="AM39:AQ40"/>
    <mergeCell ref="B43:C48"/>
    <mergeCell ref="D43:F44"/>
    <mergeCell ref="G43:Y44"/>
    <mergeCell ref="Z43:AB44"/>
    <mergeCell ref="AC43:AD44"/>
    <mergeCell ref="AE43:AE44"/>
    <mergeCell ref="AF43:AF44"/>
    <mergeCell ref="AG43:AG44"/>
    <mergeCell ref="AH43:AH44"/>
    <mergeCell ref="AI43:AI44"/>
    <mergeCell ref="AJ43:AJ44"/>
    <mergeCell ref="AK43:AK44"/>
    <mergeCell ref="AL43:AL44"/>
    <mergeCell ref="AM43:AQ44"/>
    <mergeCell ref="D45:F46"/>
    <mergeCell ref="G45:Y46"/>
    <mergeCell ref="Z45:AB46"/>
    <mergeCell ref="AC45:AD46"/>
    <mergeCell ref="AE45:AE46"/>
    <mergeCell ref="AF45:AF46"/>
    <mergeCell ref="D39:F40"/>
    <mergeCell ref="G39:Y40"/>
    <mergeCell ref="Z39:AB40"/>
    <mergeCell ref="AC39:AD40"/>
    <mergeCell ref="AE39:AE40"/>
    <mergeCell ref="AF39:AF40"/>
    <mergeCell ref="AG39:AG40"/>
    <mergeCell ref="AH39:AH40"/>
    <mergeCell ref="AI39:AI40"/>
    <mergeCell ref="AJ35:AJ36"/>
    <mergeCell ref="AK35:AK36"/>
    <mergeCell ref="AL35:AL36"/>
    <mergeCell ref="AM35:AQ36"/>
    <mergeCell ref="D37:F38"/>
    <mergeCell ref="G37:Y38"/>
    <mergeCell ref="Z37:AB38"/>
    <mergeCell ref="AC37:AD38"/>
    <mergeCell ref="AE37:AE38"/>
    <mergeCell ref="AF37:AF38"/>
    <mergeCell ref="AG37:AG38"/>
    <mergeCell ref="AH37:AH38"/>
    <mergeCell ref="AI37:AI38"/>
    <mergeCell ref="AJ37:AJ38"/>
    <mergeCell ref="AK37:AK38"/>
    <mergeCell ref="AL37:AL38"/>
    <mergeCell ref="AM37:AQ38"/>
    <mergeCell ref="D35:F36"/>
    <mergeCell ref="G35:Y36"/>
    <mergeCell ref="Z35:AB36"/>
    <mergeCell ref="AC35:AD36"/>
    <mergeCell ref="AE35:AE36"/>
    <mergeCell ref="AF35:AF36"/>
    <mergeCell ref="AG35:AG36"/>
    <mergeCell ref="AH35:AH36"/>
    <mergeCell ref="AI35:AI36"/>
    <mergeCell ref="AM31:AQ32"/>
    <mergeCell ref="D33:U34"/>
    <mergeCell ref="V33:V34"/>
    <mergeCell ref="W33:W34"/>
    <mergeCell ref="X33:X34"/>
    <mergeCell ref="Y33:Y34"/>
    <mergeCell ref="Z33:Z34"/>
    <mergeCell ref="AA33:AA34"/>
    <mergeCell ref="AB33:AB34"/>
    <mergeCell ref="AC33:AC34"/>
    <mergeCell ref="AD33:AD34"/>
    <mergeCell ref="AE33:AE34"/>
    <mergeCell ref="AF33:AF34"/>
    <mergeCell ref="AG33:AG34"/>
    <mergeCell ref="AH33:AH34"/>
    <mergeCell ref="AI33:AI34"/>
    <mergeCell ref="AJ33:AJ34"/>
    <mergeCell ref="AK33:AK34"/>
    <mergeCell ref="AL33:AL34"/>
    <mergeCell ref="AM33:AQ34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D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D29:U30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AF29:AF30"/>
    <mergeCell ref="AG29:AG30"/>
    <mergeCell ref="AH29:AH30"/>
    <mergeCell ref="AI29:AI30"/>
    <mergeCell ref="AJ29:AJ30"/>
    <mergeCell ref="AK29:AK30"/>
    <mergeCell ref="AL29:AL30"/>
    <mergeCell ref="AD27:AD28"/>
    <mergeCell ref="AE27:AE28"/>
    <mergeCell ref="AF27:AF28"/>
    <mergeCell ref="AG27:AG28"/>
    <mergeCell ref="AH27:AH28"/>
    <mergeCell ref="AI27:AI28"/>
    <mergeCell ref="AJ27:AJ28"/>
    <mergeCell ref="AK27:AK28"/>
    <mergeCell ref="AL27:AL28"/>
    <mergeCell ref="D27:U28"/>
    <mergeCell ref="V27:V28"/>
    <mergeCell ref="W27:W28"/>
    <mergeCell ref="X27:X28"/>
    <mergeCell ref="Y27:Y28"/>
    <mergeCell ref="Z27:Z28"/>
    <mergeCell ref="AA27:AA28"/>
    <mergeCell ref="AB27:AB28"/>
    <mergeCell ref="AC27:AC28"/>
    <mergeCell ref="D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D23:AD24"/>
    <mergeCell ref="AE23:AE24"/>
    <mergeCell ref="AF23:AF24"/>
    <mergeCell ref="AG23:AG24"/>
    <mergeCell ref="AH23:AH24"/>
    <mergeCell ref="AI23:AI24"/>
    <mergeCell ref="AJ23:AJ24"/>
    <mergeCell ref="AK23:AK24"/>
    <mergeCell ref="AL23:AL24"/>
    <mergeCell ref="D23:U24"/>
    <mergeCell ref="V23:V24"/>
    <mergeCell ref="W23:W24"/>
    <mergeCell ref="X23:X24"/>
    <mergeCell ref="Y23:Y24"/>
    <mergeCell ref="Z23:Z24"/>
    <mergeCell ref="AA23:AA24"/>
    <mergeCell ref="AB23:AB24"/>
    <mergeCell ref="AC23:AC24"/>
    <mergeCell ref="AE21:AE22"/>
    <mergeCell ref="AF21:AF22"/>
    <mergeCell ref="AG21:AG22"/>
    <mergeCell ref="AH21:AH22"/>
    <mergeCell ref="AI21:AI22"/>
    <mergeCell ref="AJ21:AJ22"/>
    <mergeCell ref="AK21:AK22"/>
    <mergeCell ref="AL21:AL22"/>
    <mergeCell ref="AM21:AQ22"/>
    <mergeCell ref="AQ9:AQ10"/>
    <mergeCell ref="B11:J13"/>
    <mergeCell ref="K11:T13"/>
    <mergeCell ref="W11:AA16"/>
    <mergeCell ref="AB11:AQ16"/>
    <mergeCell ref="B14:J16"/>
    <mergeCell ref="K14:T16"/>
    <mergeCell ref="AI9:AI10"/>
    <mergeCell ref="B19:C40"/>
    <mergeCell ref="D19:U20"/>
    <mergeCell ref="V19:AA20"/>
    <mergeCell ref="AB19:AD20"/>
    <mergeCell ref="AE19:AL20"/>
    <mergeCell ref="AM19:AQ20"/>
    <mergeCell ref="D21:U22"/>
    <mergeCell ref="V21:V22"/>
    <mergeCell ref="W21:W22"/>
    <mergeCell ref="X21:X22"/>
    <mergeCell ref="Y21:Y22"/>
    <mergeCell ref="Z21:Z22"/>
    <mergeCell ref="AA21:AA22"/>
    <mergeCell ref="AB21:AB22"/>
    <mergeCell ref="AC21:AC22"/>
    <mergeCell ref="AD21:AD22"/>
    <mergeCell ref="AM9:AM10"/>
    <mergeCell ref="AN9:AN10"/>
    <mergeCell ref="AC9:AC10"/>
    <mergeCell ref="AD9:AD10"/>
    <mergeCell ref="AE9:AE10"/>
    <mergeCell ref="AF9:AF10"/>
    <mergeCell ref="AG9:AG10"/>
    <mergeCell ref="AO9:AO10"/>
    <mergeCell ref="AP9:AP10"/>
    <mergeCell ref="B4:AQ4"/>
    <mergeCell ref="W6:Z7"/>
    <mergeCell ref="AA6:AC7"/>
    <mergeCell ref="AD6:AF7"/>
    <mergeCell ref="AG6:AH7"/>
    <mergeCell ref="AI6:AK7"/>
    <mergeCell ref="AL6:AN7"/>
    <mergeCell ref="AO6:AQ7"/>
    <mergeCell ref="B9:J10"/>
    <mergeCell ref="K9:K10"/>
    <mergeCell ref="L9:L10"/>
    <mergeCell ref="M9:M10"/>
    <mergeCell ref="N9:N10"/>
    <mergeCell ref="O9:O10"/>
    <mergeCell ref="AH9:AH10"/>
    <mergeCell ref="P9:P10"/>
    <mergeCell ref="Q9:Q10"/>
    <mergeCell ref="R9:R10"/>
    <mergeCell ref="S9:S10"/>
    <mergeCell ref="T9:T10"/>
    <mergeCell ref="AB9:AB10"/>
    <mergeCell ref="AJ9:AJ10"/>
    <mergeCell ref="AK9:AK10"/>
    <mergeCell ref="AL9:AL10"/>
  </mergeCells>
  <phoneticPr fontId="12"/>
  <dataValidations count="2">
    <dataValidation type="list" allowBlank="1" showInputMessage="1" showErrorMessage="1" sqref="D23:U34">
      <formula1>$C$61:$C$741</formula1>
    </dataValidation>
    <dataValidation type="list" allowBlank="1" showInputMessage="1" showErrorMessage="1" sqref="D21:U22">
      <formula1>$C$61:$C$741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59"/>
  <sheetViews>
    <sheetView workbookViewId="0">
      <selection activeCell="W8" sqref="W8"/>
    </sheetView>
  </sheetViews>
  <sheetFormatPr defaultColWidth="2" defaultRowHeight="13.5" x14ac:dyDescent="0.15"/>
  <cols>
    <col min="1" max="24" width="2" style="5" customWidth="1"/>
    <col min="25" max="28" width="2" style="5"/>
    <col min="29" max="30" width="2" style="5" customWidth="1"/>
    <col min="31" max="32" width="2" style="5"/>
    <col min="33" max="38" width="2" style="5" customWidth="1"/>
    <col min="39" max="48" width="2" style="5"/>
    <col min="49" max="49" width="2" style="5" customWidth="1"/>
    <col min="50" max="16384" width="2" style="5"/>
  </cols>
  <sheetData>
    <row r="1" spans="1:45" customFormat="1" x14ac:dyDescent="0.15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3"/>
      <c r="AE1" s="3"/>
      <c r="AF1" s="3"/>
      <c r="AG1" s="3"/>
      <c r="AH1" s="3"/>
      <c r="AI1" s="3"/>
      <c r="AJ1" s="3"/>
      <c r="AK1" s="3"/>
      <c r="AL1" s="1"/>
      <c r="AM1" s="1"/>
      <c r="AN1" s="1"/>
      <c r="AO1" s="1"/>
      <c r="AP1" s="1"/>
      <c r="AQ1" s="1"/>
      <c r="AR1" s="1"/>
      <c r="AS1" s="4"/>
    </row>
    <row r="2" spans="1:45" customForma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3"/>
      <c r="AE2" s="3"/>
      <c r="AF2" s="3"/>
      <c r="AG2" s="3"/>
      <c r="AH2" s="3"/>
      <c r="AI2" s="3"/>
      <c r="AJ2" s="3"/>
      <c r="AK2" s="3"/>
      <c r="AL2" s="2"/>
      <c r="AM2" s="2"/>
      <c r="AN2" s="2"/>
      <c r="AO2" s="2"/>
      <c r="AP2" s="2"/>
      <c r="AQ2" s="2"/>
      <c r="AR2" s="1"/>
      <c r="AS2" s="4"/>
    </row>
    <row r="3" spans="1:45" customFormat="1" x14ac:dyDescent="0.1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9"/>
      <c r="AM3" s="9"/>
      <c r="AN3" s="9"/>
      <c r="AO3" s="9"/>
      <c r="AP3" s="9"/>
      <c r="AQ3" s="9"/>
      <c r="AR3" s="10"/>
      <c r="AS3" s="4"/>
    </row>
    <row r="4" spans="1:45" customFormat="1" x14ac:dyDescent="0.15">
      <c r="A4" s="11"/>
      <c r="B4" s="242" t="s">
        <v>6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12"/>
      <c r="AS4" s="4"/>
    </row>
    <row r="5" spans="1:45" customFormat="1" x14ac:dyDescent="0.1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9"/>
      <c r="R5" s="13"/>
      <c r="S5" s="13"/>
      <c r="T5" s="13"/>
      <c r="U5" s="13"/>
      <c r="V5" s="13"/>
      <c r="W5" s="13"/>
      <c r="X5" s="13"/>
      <c r="Y5" s="14"/>
      <c r="Z5" s="13"/>
      <c r="AA5" s="13"/>
      <c r="AB5" s="13"/>
      <c r="AC5" s="13"/>
      <c r="AD5" s="13"/>
      <c r="AE5" s="13"/>
      <c r="AF5" s="13"/>
      <c r="AG5" s="9"/>
      <c r="AH5" s="14"/>
      <c r="AI5" s="14"/>
      <c r="AJ5" s="14"/>
      <c r="AK5" s="14"/>
      <c r="AL5" s="9"/>
      <c r="AM5" s="9"/>
      <c r="AN5" s="14"/>
      <c r="AO5" s="13"/>
      <c r="AP5" s="9"/>
      <c r="AQ5" s="9"/>
      <c r="AR5" s="12"/>
      <c r="AS5" s="4"/>
    </row>
    <row r="6" spans="1:45" customFormat="1" x14ac:dyDescent="0.15">
      <c r="A6" s="1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9"/>
      <c r="R6" s="9"/>
      <c r="S6" s="9"/>
      <c r="T6" s="9"/>
      <c r="U6" s="9"/>
      <c r="V6" s="13"/>
      <c r="W6" s="214" t="s">
        <v>269</v>
      </c>
      <c r="X6" s="258"/>
      <c r="Y6" s="258"/>
      <c r="Z6" s="215"/>
      <c r="AA6" s="268"/>
      <c r="AB6" s="269"/>
      <c r="AC6" s="291"/>
      <c r="AD6" s="268"/>
      <c r="AE6" s="269"/>
      <c r="AF6" s="291"/>
      <c r="AG6" s="214" t="s">
        <v>1</v>
      </c>
      <c r="AH6" s="215"/>
      <c r="AI6" s="268"/>
      <c r="AJ6" s="269"/>
      <c r="AK6" s="291"/>
      <c r="AL6" s="268"/>
      <c r="AM6" s="269"/>
      <c r="AN6" s="291"/>
      <c r="AO6" s="214" t="s">
        <v>2</v>
      </c>
      <c r="AP6" s="258"/>
      <c r="AQ6" s="215"/>
      <c r="AR6" s="12"/>
      <c r="AS6" s="4"/>
    </row>
    <row r="7" spans="1:45" customFormat="1" x14ac:dyDescent="0.15">
      <c r="A7" s="1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9"/>
      <c r="R7" s="9"/>
      <c r="S7" s="9"/>
      <c r="T7" s="9"/>
      <c r="U7" s="9"/>
      <c r="V7" s="13"/>
      <c r="W7" s="216"/>
      <c r="X7" s="243"/>
      <c r="Y7" s="243"/>
      <c r="Z7" s="217"/>
      <c r="AA7" s="270"/>
      <c r="AB7" s="271"/>
      <c r="AC7" s="292"/>
      <c r="AD7" s="270"/>
      <c r="AE7" s="271"/>
      <c r="AF7" s="292"/>
      <c r="AG7" s="216"/>
      <c r="AH7" s="217"/>
      <c r="AI7" s="270"/>
      <c r="AJ7" s="271"/>
      <c r="AK7" s="292"/>
      <c r="AL7" s="270"/>
      <c r="AM7" s="271"/>
      <c r="AN7" s="292"/>
      <c r="AO7" s="216"/>
      <c r="AP7" s="243"/>
      <c r="AQ7" s="217"/>
      <c r="AR7" s="12"/>
      <c r="AS7" s="4"/>
    </row>
    <row r="8" spans="1:45" customFormat="1" x14ac:dyDescent="0.15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9"/>
      <c r="R8" s="9"/>
      <c r="S8" s="9"/>
      <c r="T8" s="14"/>
      <c r="U8" s="9"/>
      <c r="V8" s="9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12"/>
      <c r="AS8" s="4"/>
    </row>
    <row r="9" spans="1:45" customFormat="1" x14ac:dyDescent="0.15">
      <c r="A9" s="11"/>
      <c r="B9" s="348" t="s">
        <v>3</v>
      </c>
      <c r="C9" s="252"/>
      <c r="D9" s="252"/>
      <c r="E9" s="252"/>
      <c r="F9" s="252"/>
      <c r="G9" s="252"/>
      <c r="H9" s="252"/>
      <c r="I9" s="252"/>
      <c r="J9" s="349"/>
      <c r="K9" s="352"/>
      <c r="L9" s="344"/>
      <c r="M9" s="344"/>
      <c r="N9" s="344"/>
      <c r="O9" s="344"/>
      <c r="P9" s="344"/>
      <c r="Q9" s="344"/>
      <c r="R9" s="344"/>
      <c r="S9" s="344"/>
      <c r="T9" s="346"/>
      <c r="U9" s="11"/>
      <c r="V9" s="9"/>
      <c r="W9" s="9"/>
      <c r="X9" s="9"/>
      <c r="Y9" s="9"/>
      <c r="Z9" s="9"/>
      <c r="AA9" s="9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12"/>
      <c r="AS9" s="4"/>
    </row>
    <row r="10" spans="1:45" customFormat="1" x14ac:dyDescent="0.15">
      <c r="A10" s="11"/>
      <c r="B10" s="350"/>
      <c r="C10" s="241"/>
      <c r="D10" s="241"/>
      <c r="E10" s="241"/>
      <c r="F10" s="241"/>
      <c r="G10" s="241"/>
      <c r="H10" s="241"/>
      <c r="I10" s="241"/>
      <c r="J10" s="351"/>
      <c r="K10" s="353"/>
      <c r="L10" s="345"/>
      <c r="M10" s="345"/>
      <c r="N10" s="345"/>
      <c r="O10" s="345"/>
      <c r="P10" s="345"/>
      <c r="Q10" s="345"/>
      <c r="R10" s="345"/>
      <c r="S10" s="345"/>
      <c r="T10" s="347"/>
      <c r="U10" s="11"/>
      <c r="V10" s="9"/>
      <c r="W10" s="14"/>
      <c r="X10" s="14"/>
      <c r="Y10" s="14"/>
      <c r="Z10" s="14"/>
      <c r="AA10" s="14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12"/>
      <c r="AS10" s="4"/>
    </row>
    <row r="11" spans="1:45" customFormat="1" x14ac:dyDescent="0.15">
      <c r="A11" s="11"/>
      <c r="B11" s="316" t="s">
        <v>20</v>
      </c>
      <c r="C11" s="317"/>
      <c r="D11" s="317"/>
      <c r="E11" s="317"/>
      <c r="F11" s="317"/>
      <c r="G11" s="317"/>
      <c r="H11" s="317"/>
      <c r="I11" s="317"/>
      <c r="J11" s="318"/>
      <c r="K11" s="325"/>
      <c r="L11" s="326"/>
      <c r="M11" s="326"/>
      <c r="N11" s="326"/>
      <c r="O11" s="326"/>
      <c r="P11" s="326"/>
      <c r="Q11" s="326"/>
      <c r="R11" s="326"/>
      <c r="S11" s="326"/>
      <c r="T11" s="327"/>
      <c r="U11" s="11"/>
      <c r="V11" s="13"/>
      <c r="W11" s="334" t="s">
        <v>7</v>
      </c>
      <c r="X11" s="335"/>
      <c r="Y11" s="335"/>
      <c r="Z11" s="335"/>
      <c r="AA11" s="336"/>
      <c r="AB11" s="214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15"/>
      <c r="AR11" s="12"/>
      <c r="AS11" s="4"/>
    </row>
    <row r="12" spans="1:45" customFormat="1" x14ac:dyDescent="0.15">
      <c r="A12" s="11"/>
      <c r="B12" s="319"/>
      <c r="C12" s="320"/>
      <c r="D12" s="320"/>
      <c r="E12" s="320"/>
      <c r="F12" s="320"/>
      <c r="G12" s="320"/>
      <c r="H12" s="320"/>
      <c r="I12" s="320"/>
      <c r="J12" s="321"/>
      <c r="K12" s="328"/>
      <c r="L12" s="329"/>
      <c r="M12" s="329"/>
      <c r="N12" s="329"/>
      <c r="O12" s="329"/>
      <c r="P12" s="329"/>
      <c r="Q12" s="329"/>
      <c r="R12" s="329"/>
      <c r="S12" s="329"/>
      <c r="T12" s="330"/>
      <c r="U12" s="11"/>
      <c r="V12" s="13"/>
      <c r="W12" s="337"/>
      <c r="X12" s="338"/>
      <c r="Y12" s="338"/>
      <c r="Z12" s="338"/>
      <c r="AA12" s="339"/>
      <c r="AB12" s="343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61"/>
      <c r="AR12" s="12"/>
      <c r="AS12" s="4"/>
    </row>
    <row r="13" spans="1:45" customFormat="1" x14ac:dyDescent="0.15">
      <c r="A13" s="11"/>
      <c r="B13" s="322"/>
      <c r="C13" s="323"/>
      <c r="D13" s="323"/>
      <c r="E13" s="323"/>
      <c r="F13" s="323"/>
      <c r="G13" s="323"/>
      <c r="H13" s="323"/>
      <c r="I13" s="323"/>
      <c r="J13" s="324"/>
      <c r="K13" s="331"/>
      <c r="L13" s="332"/>
      <c r="M13" s="332"/>
      <c r="N13" s="332"/>
      <c r="O13" s="332"/>
      <c r="P13" s="332"/>
      <c r="Q13" s="332"/>
      <c r="R13" s="332"/>
      <c r="S13" s="332"/>
      <c r="T13" s="333"/>
      <c r="U13" s="11"/>
      <c r="V13" s="13"/>
      <c r="W13" s="337"/>
      <c r="X13" s="338"/>
      <c r="Y13" s="338"/>
      <c r="Z13" s="338"/>
      <c r="AA13" s="339"/>
      <c r="AB13" s="343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61"/>
      <c r="AR13" s="12"/>
      <c r="AS13" s="4"/>
    </row>
    <row r="14" spans="1:45" customFormat="1" x14ac:dyDescent="0.15">
      <c r="A14" s="11"/>
      <c r="B14" s="316" t="s">
        <v>21</v>
      </c>
      <c r="C14" s="317"/>
      <c r="D14" s="317"/>
      <c r="E14" s="317"/>
      <c r="F14" s="317"/>
      <c r="G14" s="317"/>
      <c r="H14" s="317"/>
      <c r="I14" s="317"/>
      <c r="J14" s="318"/>
      <c r="K14" s="214"/>
      <c r="L14" s="258"/>
      <c r="M14" s="258"/>
      <c r="N14" s="258"/>
      <c r="O14" s="258"/>
      <c r="P14" s="258"/>
      <c r="Q14" s="258"/>
      <c r="R14" s="258"/>
      <c r="S14" s="258"/>
      <c r="T14" s="215"/>
      <c r="U14" s="11"/>
      <c r="V14" s="13"/>
      <c r="W14" s="337"/>
      <c r="X14" s="338"/>
      <c r="Y14" s="338"/>
      <c r="Z14" s="338"/>
      <c r="AA14" s="339"/>
      <c r="AB14" s="343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61"/>
      <c r="AR14" s="12"/>
      <c r="AS14" s="4"/>
    </row>
    <row r="15" spans="1:45" customFormat="1" x14ac:dyDescent="0.15">
      <c r="A15" s="11"/>
      <c r="B15" s="319"/>
      <c r="C15" s="320"/>
      <c r="D15" s="320"/>
      <c r="E15" s="320"/>
      <c r="F15" s="320"/>
      <c r="G15" s="320"/>
      <c r="H15" s="320"/>
      <c r="I15" s="320"/>
      <c r="J15" s="321"/>
      <c r="K15" s="343"/>
      <c r="L15" s="242"/>
      <c r="M15" s="242"/>
      <c r="N15" s="242"/>
      <c r="O15" s="242"/>
      <c r="P15" s="242"/>
      <c r="Q15" s="242"/>
      <c r="R15" s="242"/>
      <c r="S15" s="242"/>
      <c r="T15" s="261"/>
      <c r="U15" s="11"/>
      <c r="V15" s="13"/>
      <c r="W15" s="337"/>
      <c r="X15" s="338"/>
      <c r="Y15" s="338"/>
      <c r="Z15" s="338"/>
      <c r="AA15" s="339"/>
      <c r="AB15" s="343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61"/>
      <c r="AR15" s="12"/>
      <c r="AS15" s="4"/>
    </row>
    <row r="16" spans="1:45" customFormat="1" x14ac:dyDescent="0.15">
      <c r="A16" s="11"/>
      <c r="B16" s="322"/>
      <c r="C16" s="323"/>
      <c r="D16" s="323"/>
      <c r="E16" s="323"/>
      <c r="F16" s="323"/>
      <c r="G16" s="323"/>
      <c r="H16" s="323"/>
      <c r="I16" s="323"/>
      <c r="J16" s="324"/>
      <c r="K16" s="216"/>
      <c r="L16" s="243"/>
      <c r="M16" s="243"/>
      <c r="N16" s="243"/>
      <c r="O16" s="243"/>
      <c r="P16" s="243"/>
      <c r="Q16" s="243"/>
      <c r="R16" s="243"/>
      <c r="S16" s="243"/>
      <c r="T16" s="217"/>
      <c r="U16" s="11"/>
      <c r="V16" s="13"/>
      <c r="W16" s="340"/>
      <c r="X16" s="341"/>
      <c r="Y16" s="341"/>
      <c r="Z16" s="341"/>
      <c r="AA16" s="342"/>
      <c r="AB16" s="216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17"/>
      <c r="AR16" s="12"/>
      <c r="AS16" s="4"/>
    </row>
    <row r="17" spans="1:45" customFormat="1" x14ac:dyDescent="0.15">
      <c r="A17" s="11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13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12"/>
      <c r="AS17" s="4"/>
    </row>
    <row r="18" spans="1:45" customFormat="1" x14ac:dyDescent="0.15">
      <c r="A18" s="1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9"/>
      <c r="AH18" s="13"/>
      <c r="AI18" s="13"/>
      <c r="AJ18" s="13"/>
      <c r="AK18" s="14"/>
      <c r="AL18" s="9"/>
      <c r="AM18" s="14"/>
      <c r="AN18" s="13"/>
      <c r="AO18" s="13"/>
      <c r="AP18" s="9"/>
      <c r="AQ18" s="9"/>
      <c r="AR18" s="12"/>
      <c r="AS18" s="4"/>
    </row>
    <row r="19" spans="1:45" customFormat="1" x14ac:dyDescent="0.15">
      <c r="A19" s="11"/>
      <c r="B19" s="304" t="s">
        <v>13</v>
      </c>
      <c r="C19" s="305"/>
      <c r="D19" s="214" t="s">
        <v>17</v>
      </c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15"/>
      <c r="V19" s="214" t="s">
        <v>14</v>
      </c>
      <c r="W19" s="258"/>
      <c r="X19" s="258"/>
      <c r="Y19" s="258"/>
      <c r="Z19" s="258"/>
      <c r="AA19" s="215"/>
      <c r="AB19" s="310" t="s">
        <v>8</v>
      </c>
      <c r="AC19" s="311"/>
      <c r="AD19" s="312"/>
      <c r="AE19" s="258" t="s">
        <v>15</v>
      </c>
      <c r="AF19" s="258"/>
      <c r="AG19" s="258"/>
      <c r="AH19" s="258"/>
      <c r="AI19" s="258"/>
      <c r="AJ19" s="258"/>
      <c r="AK19" s="258"/>
      <c r="AL19" s="215"/>
      <c r="AM19" s="214" t="s">
        <v>16</v>
      </c>
      <c r="AN19" s="258"/>
      <c r="AO19" s="258"/>
      <c r="AP19" s="258"/>
      <c r="AQ19" s="215"/>
      <c r="AR19" s="15"/>
      <c r="AS19" s="4"/>
    </row>
    <row r="20" spans="1:45" customFormat="1" x14ac:dyDescent="0.15">
      <c r="A20" s="11"/>
      <c r="B20" s="306"/>
      <c r="C20" s="307"/>
      <c r="D20" s="216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17"/>
      <c r="V20" s="216"/>
      <c r="W20" s="243"/>
      <c r="X20" s="243"/>
      <c r="Y20" s="243"/>
      <c r="Z20" s="243"/>
      <c r="AA20" s="217"/>
      <c r="AB20" s="313"/>
      <c r="AC20" s="314"/>
      <c r="AD20" s="315"/>
      <c r="AE20" s="243"/>
      <c r="AF20" s="243"/>
      <c r="AG20" s="243"/>
      <c r="AH20" s="243"/>
      <c r="AI20" s="243"/>
      <c r="AJ20" s="243"/>
      <c r="AK20" s="243"/>
      <c r="AL20" s="217"/>
      <c r="AM20" s="216"/>
      <c r="AN20" s="243"/>
      <c r="AO20" s="243"/>
      <c r="AP20" s="243"/>
      <c r="AQ20" s="217"/>
      <c r="AR20" s="15"/>
      <c r="AS20" s="4"/>
    </row>
    <row r="21" spans="1:45" customFormat="1" x14ac:dyDescent="0.15">
      <c r="A21" s="11"/>
      <c r="B21" s="306"/>
      <c r="C21" s="307"/>
      <c r="D21" s="268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91"/>
      <c r="V21" s="285"/>
      <c r="W21" s="284"/>
      <c r="X21" s="284"/>
      <c r="Y21" s="284"/>
      <c r="Z21" s="284"/>
      <c r="AA21" s="284"/>
      <c r="AB21" s="285"/>
      <c r="AC21" s="284"/>
      <c r="AD21" s="286"/>
      <c r="AE21" s="296"/>
      <c r="AF21" s="273"/>
      <c r="AG21" s="273"/>
      <c r="AH21" s="273"/>
      <c r="AI21" s="273"/>
      <c r="AJ21" s="273"/>
      <c r="AK21" s="273"/>
      <c r="AL21" s="273"/>
      <c r="AM21" s="298"/>
      <c r="AN21" s="299"/>
      <c r="AO21" s="299"/>
      <c r="AP21" s="299"/>
      <c r="AQ21" s="300"/>
      <c r="AR21" s="15"/>
      <c r="AS21" s="4"/>
    </row>
    <row r="22" spans="1:45" customFormat="1" x14ac:dyDescent="0.15">
      <c r="A22" s="11"/>
      <c r="B22" s="306"/>
      <c r="C22" s="307"/>
      <c r="D22" s="270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92"/>
      <c r="V22" s="285"/>
      <c r="W22" s="284"/>
      <c r="X22" s="284"/>
      <c r="Y22" s="284"/>
      <c r="Z22" s="284"/>
      <c r="AA22" s="284"/>
      <c r="AB22" s="285"/>
      <c r="AC22" s="284"/>
      <c r="AD22" s="286"/>
      <c r="AE22" s="297"/>
      <c r="AF22" s="274"/>
      <c r="AG22" s="274"/>
      <c r="AH22" s="274"/>
      <c r="AI22" s="274"/>
      <c r="AJ22" s="274"/>
      <c r="AK22" s="274"/>
      <c r="AL22" s="274"/>
      <c r="AM22" s="301"/>
      <c r="AN22" s="302"/>
      <c r="AO22" s="302"/>
      <c r="AP22" s="302"/>
      <c r="AQ22" s="303"/>
      <c r="AR22" s="15"/>
      <c r="AS22" s="4"/>
    </row>
    <row r="23" spans="1:45" customFormat="1" x14ac:dyDescent="0.15">
      <c r="A23" s="11"/>
      <c r="B23" s="306"/>
      <c r="C23" s="307"/>
      <c r="D23" s="268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91"/>
      <c r="V23" s="285"/>
      <c r="W23" s="284"/>
      <c r="X23" s="284"/>
      <c r="Y23" s="284"/>
      <c r="Z23" s="284"/>
      <c r="AA23" s="284"/>
      <c r="AB23" s="285"/>
      <c r="AC23" s="284"/>
      <c r="AD23" s="286"/>
      <c r="AE23" s="296"/>
      <c r="AF23" s="273"/>
      <c r="AG23" s="273"/>
      <c r="AH23" s="273"/>
      <c r="AI23" s="273"/>
      <c r="AJ23" s="273"/>
      <c r="AK23" s="273"/>
      <c r="AL23" s="273"/>
      <c r="AM23" s="278"/>
      <c r="AN23" s="279"/>
      <c r="AO23" s="279"/>
      <c r="AP23" s="279"/>
      <c r="AQ23" s="280"/>
      <c r="AR23" s="15"/>
      <c r="AS23" s="4"/>
    </row>
    <row r="24" spans="1:45" customFormat="1" x14ac:dyDescent="0.15">
      <c r="A24" s="11"/>
      <c r="B24" s="306"/>
      <c r="C24" s="307"/>
      <c r="D24" s="270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92"/>
      <c r="V24" s="285"/>
      <c r="W24" s="284"/>
      <c r="X24" s="284"/>
      <c r="Y24" s="284"/>
      <c r="Z24" s="284"/>
      <c r="AA24" s="284"/>
      <c r="AB24" s="285"/>
      <c r="AC24" s="284"/>
      <c r="AD24" s="286"/>
      <c r="AE24" s="297"/>
      <c r="AF24" s="274"/>
      <c r="AG24" s="274"/>
      <c r="AH24" s="274"/>
      <c r="AI24" s="274"/>
      <c r="AJ24" s="274"/>
      <c r="AK24" s="274"/>
      <c r="AL24" s="274"/>
      <c r="AM24" s="293"/>
      <c r="AN24" s="294"/>
      <c r="AO24" s="294"/>
      <c r="AP24" s="294"/>
      <c r="AQ24" s="295"/>
      <c r="AR24" s="15"/>
      <c r="AS24" s="4"/>
    </row>
    <row r="25" spans="1:45" customFormat="1" ht="13.5" customHeight="1" x14ac:dyDescent="0.15">
      <c r="A25" s="11"/>
      <c r="B25" s="306"/>
      <c r="C25" s="307"/>
      <c r="D25" s="268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91"/>
      <c r="V25" s="285"/>
      <c r="W25" s="284"/>
      <c r="X25" s="284"/>
      <c r="Y25" s="284"/>
      <c r="Z25" s="284"/>
      <c r="AA25" s="284"/>
      <c r="AB25" s="285"/>
      <c r="AC25" s="284"/>
      <c r="AD25" s="286"/>
      <c r="AE25" s="296"/>
      <c r="AF25" s="273"/>
      <c r="AG25" s="273"/>
      <c r="AH25" s="273"/>
      <c r="AI25" s="273"/>
      <c r="AJ25" s="273"/>
      <c r="AK25" s="273"/>
      <c r="AL25" s="273"/>
      <c r="AM25" s="278"/>
      <c r="AN25" s="279"/>
      <c r="AO25" s="279"/>
      <c r="AP25" s="279"/>
      <c r="AQ25" s="280"/>
      <c r="AR25" s="15"/>
      <c r="AS25" s="4"/>
    </row>
    <row r="26" spans="1:45" customFormat="1" ht="13.5" customHeight="1" x14ac:dyDescent="0.15">
      <c r="A26" s="11"/>
      <c r="B26" s="306"/>
      <c r="C26" s="307"/>
      <c r="D26" s="270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92"/>
      <c r="V26" s="285"/>
      <c r="W26" s="284"/>
      <c r="X26" s="284"/>
      <c r="Y26" s="284"/>
      <c r="Z26" s="284"/>
      <c r="AA26" s="284"/>
      <c r="AB26" s="285"/>
      <c r="AC26" s="284"/>
      <c r="AD26" s="286"/>
      <c r="AE26" s="297"/>
      <c r="AF26" s="274"/>
      <c r="AG26" s="274"/>
      <c r="AH26" s="274"/>
      <c r="AI26" s="274"/>
      <c r="AJ26" s="274"/>
      <c r="AK26" s="274"/>
      <c r="AL26" s="274"/>
      <c r="AM26" s="293"/>
      <c r="AN26" s="294"/>
      <c r="AO26" s="294"/>
      <c r="AP26" s="294"/>
      <c r="AQ26" s="295"/>
      <c r="AR26" s="15"/>
      <c r="AS26" s="4"/>
    </row>
    <row r="27" spans="1:45" customFormat="1" x14ac:dyDescent="0.15">
      <c r="A27" s="11"/>
      <c r="B27" s="306"/>
      <c r="C27" s="307"/>
      <c r="D27" s="268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91"/>
      <c r="V27" s="285"/>
      <c r="W27" s="284"/>
      <c r="X27" s="284"/>
      <c r="Y27" s="284"/>
      <c r="Z27" s="284"/>
      <c r="AA27" s="284"/>
      <c r="AB27" s="285"/>
      <c r="AC27" s="284"/>
      <c r="AD27" s="286"/>
      <c r="AE27" s="296"/>
      <c r="AF27" s="273"/>
      <c r="AG27" s="273"/>
      <c r="AH27" s="273"/>
      <c r="AI27" s="273"/>
      <c r="AJ27" s="273"/>
      <c r="AK27" s="273"/>
      <c r="AL27" s="273"/>
      <c r="AM27" s="278"/>
      <c r="AN27" s="279"/>
      <c r="AO27" s="279"/>
      <c r="AP27" s="279"/>
      <c r="AQ27" s="280"/>
      <c r="AR27" s="15"/>
      <c r="AS27" s="4"/>
    </row>
    <row r="28" spans="1:45" customFormat="1" x14ac:dyDescent="0.15">
      <c r="A28" s="11"/>
      <c r="B28" s="306"/>
      <c r="C28" s="307"/>
      <c r="D28" s="270"/>
      <c r="E28" s="271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92"/>
      <c r="V28" s="285"/>
      <c r="W28" s="284"/>
      <c r="X28" s="284"/>
      <c r="Y28" s="284"/>
      <c r="Z28" s="284"/>
      <c r="AA28" s="284"/>
      <c r="AB28" s="285"/>
      <c r="AC28" s="284"/>
      <c r="AD28" s="286"/>
      <c r="AE28" s="297"/>
      <c r="AF28" s="274"/>
      <c r="AG28" s="274"/>
      <c r="AH28" s="274"/>
      <c r="AI28" s="274"/>
      <c r="AJ28" s="274"/>
      <c r="AK28" s="274"/>
      <c r="AL28" s="274"/>
      <c r="AM28" s="293"/>
      <c r="AN28" s="294"/>
      <c r="AO28" s="294"/>
      <c r="AP28" s="294"/>
      <c r="AQ28" s="295"/>
      <c r="AR28" s="15"/>
      <c r="AS28" s="4"/>
    </row>
    <row r="29" spans="1:45" customFormat="1" x14ac:dyDescent="0.15">
      <c r="A29" s="11"/>
      <c r="B29" s="306"/>
      <c r="C29" s="307"/>
      <c r="D29" s="268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91"/>
      <c r="V29" s="285"/>
      <c r="W29" s="284"/>
      <c r="X29" s="284"/>
      <c r="Y29" s="284"/>
      <c r="Z29" s="284"/>
      <c r="AA29" s="284"/>
      <c r="AB29" s="285"/>
      <c r="AC29" s="284"/>
      <c r="AD29" s="286"/>
      <c r="AE29" s="296"/>
      <c r="AF29" s="273"/>
      <c r="AG29" s="273"/>
      <c r="AH29" s="273"/>
      <c r="AI29" s="273"/>
      <c r="AJ29" s="273"/>
      <c r="AK29" s="273"/>
      <c r="AL29" s="273"/>
      <c r="AM29" s="278"/>
      <c r="AN29" s="279"/>
      <c r="AO29" s="279"/>
      <c r="AP29" s="279"/>
      <c r="AQ29" s="280"/>
      <c r="AR29" s="15"/>
      <c r="AS29" s="4"/>
    </row>
    <row r="30" spans="1:45" customFormat="1" x14ac:dyDescent="0.15">
      <c r="A30" s="11"/>
      <c r="B30" s="306"/>
      <c r="C30" s="307"/>
      <c r="D30" s="270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92"/>
      <c r="V30" s="285"/>
      <c r="W30" s="284"/>
      <c r="X30" s="284"/>
      <c r="Y30" s="284"/>
      <c r="Z30" s="284"/>
      <c r="AA30" s="284"/>
      <c r="AB30" s="285"/>
      <c r="AC30" s="284"/>
      <c r="AD30" s="286"/>
      <c r="AE30" s="297"/>
      <c r="AF30" s="274"/>
      <c r="AG30" s="274"/>
      <c r="AH30" s="274"/>
      <c r="AI30" s="274"/>
      <c r="AJ30" s="274"/>
      <c r="AK30" s="274"/>
      <c r="AL30" s="274"/>
      <c r="AM30" s="293"/>
      <c r="AN30" s="294"/>
      <c r="AO30" s="294"/>
      <c r="AP30" s="294"/>
      <c r="AQ30" s="295"/>
      <c r="AR30" s="15"/>
      <c r="AS30" s="4"/>
    </row>
    <row r="31" spans="1:45" customFormat="1" x14ac:dyDescent="0.15">
      <c r="A31" s="11"/>
      <c r="B31" s="306"/>
      <c r="C31" s="307"/>
      <c r="D31" s="268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91"/>
      <c r="V31" s="285"/>
      <c r="W31" s="284"/>
      <c r="X31" s="284"/>
      <c r="Y31" s="284"/>
      <c r="Z31" s="284"/>
      <c r="AA31" s="284"/>
      <c r="AB31" s="285"/>
      <c r="AC31" s="284"/>
      <c r="AD31" s="286"/>
      <c r="AE31" s="296"/>
      <c r="AF31" s="273"/>
      <c r="AG31" s="273"/>
      <c r="AH31" s="273"/>
      <c r="AI31" s="273"/>
      <c r="AJ31" s="273"/>
      <c r="AK31" s="273"/>
      <c r="AL31" s="273"/>
      <c r="AM31" s="278"/>
      <c r="AN31" s="279"/>
      <c r="AO31" s="279"/>
      <c r="AP31" s="279"/>
      <c r="AQ31" s="280"/>
      <c r="AR31" s="15"/>
      <c r="AS31" s="4"/>
    </row>
    <row r="32" spans="1:45" customFormat="1" x14ac:dyDescent="0.15">
      <c r="A32" s="11"/>
      <c r="B32" s="306"/>
      <c r="C32" s="307"/>
      <c r="D32" s="270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92"/>
      <c r="V32" s="285"/>
      <c r="W32" s="284"/>
      <c r="X32" s="284"/>
      <c r="Y32" s="284"/>
      <c r="Z32" s="284"/>
      <c r="AA32" s="284"/>
      <c r="AB32" s="285"/>
      <c r="AC32" s="284"/>
      <c r="AD32" s="286"/>
      <c r="AE32" s="297"/>
      <c r="AF32" s="274"/>
      <c r="AG32" s="274"/>
      <c r="AH32" s="274"/>
      <c r="AI32" s="274"/>
      <c r="AJ32" s="274"/>
      <c r="AK32" s="274"/>
      <c r="AL32" s="274"/>
      <c r="AM32" s="293"/>
      <c r="AN32" s="294"/>
      <c r="AO32" s="294"/>
      <c r="AP32" s="294"/>
      <c r="AQ32" s="295"/>
      <c r="AR32" s="15"/>
      <c r="AS32" s="4"/>
    </row>
    <row r="33" spans="1:45" customFormat="1" x14ac:dyDescent="0.15">
      <c r="A33" s="11"/>
      <c r="B33" s="306"/>
      <c r="C33" s="307"/>
      <c r="D33" s="268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91"/>
      <c r="V33" s="285"/>
      <c r="W33" s="284"/>
      <c r="X33" s="284"/>
      <c r="Y33" s="284"/>
      <c r="Z33" s="284"/>
      <c r="AA33" s="284"/>
      <c r="AB33" s="285"/>
      <c r="AC33" s="284"/>
      <c r="AD33" s="286"/>
      <c r="AE33" s="288"/>
      <c r="AF33" s="273"/>
      <c r="AG33" s="273"/>
      <c r="AH33" s="273"/>
      <c r="AI33" s="273"/>
      <c r="AJ33" s="273"/>
      <c r="AK33" s="273"/>
      <c r="AL33" s="273"/>
      <c r="AM33" s="278"/>
      <c r="AN33" s="279"/>
      <c r="AO33" s="279"/>
      <c r="AP33" s="279"/>
      <c r="AQ33" s="280"/>
      <c r="AR33" s="15"/>
      <c r="AS33" s="4"/>
    </row>
    <row r="34" spans="1:45" customFormat="1" x14ac:dyDescent="0.15">
      <c r="A34" s="11"/>
      <c r="B34" s="306"/>
      <c r="C34" s="307"/>
      <c r="D34" s="270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92"/>
      <c r="V34" s="288"/>
      <c r="W34" s="273"/>
      <c r="X34" s="284"/>
      <c r="Y34" s="284"/>
      <c r="Z34" s="284"/>
      <c r="AA34" s="284"/>
      <c r="AB34" s="285"/>
      <c r="AC34" s="273"/>
      <c r="AD34" s="287"/>
      <c r="AE34" s="289"/>
      <c r="AF34" s="290"/>
      <c r="AG34" s="274"/>
      <c r="AH34" s="274"/>
      <c r="AI34" s="274"/>
      <c r="AJ34" s="274"/>
      <c r="AK34" s="274"/>
      <c r="AL34" s="274"/>
      <c r="AM34" s="281"/>
      <c r="AN34" s="282"/>
      <c r="AO34" s="282"/>
      <c r="AP34" s="282"/>
      <c r="AQ34" s="283"/>
      <c r="AR34" s="15"/>
      <c r="AS34" s="4"/>
    </row>
    <row r="35" spans="1:45" customFormat="1" x14ac:dyDescent="0.15">
      <c r="A35" s="11"/>
      <c r="B35" s="306"/>
      <c r="C35" s="307"/>
      <c r="D35" s="256"/>
      <c r="E35" s="257"/>
      <c r="F35" s="257"/>
      <c r="G35" s="252" t="s">
        <v>19</v>
      </c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7"/>
      <c r="AA35" s="257"/>
      <c r="AB35" s="257"/>
      <c r="AC35" s="258" t="s">
        <v>4</v>
      </c>
      <c r="AD35" s="215"/>
      <c r="AE35" s="254"/>
      <c r="AF35" s="218"/>
      <c r="AG35" s="273"/>
      <c r="AH35" s="273"/>
      <c r="AI35" s="273"/>
      <c r="AJ35" s="273"/>
      <c r="AK35" s="273"/>
      <c r="AL35" s="273"/>
      <c r="AM35" s="230"/>
      <c r="AN35" s="231"/>
      <c r="AO35" s="231"/>
      <c r="AP35" s="231"/>
      <c r="AQ35" s="232"/>
      <c r="AR35" s="15"/>
      <c r="AS35" s="4"/>
    </row>
    <row r="36" spans="1:45" customFormat="1" x14ac:dyDescent="0.15">
      <c r="A36" s="11"/>
      <c r="B36" s="306"/>
      <c r="C36" s="307"/>
      <c r="D36" s="238"/>
      <c r="E36" s="239"/>
      <c r="F36" s="239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39"/>
      <c r="AA36" s="239"/>
      <c r="AB36" s="239"/>
      <c r="AC36" s="243"/>
      <c r="AD36" s="217"/>
      <c r="AE36" s="245"/>
      <c r="AF36" s="219"/>
      <c r="AG36" s="274"/>
      <c r="AH36" s="274"/>
      <c r="AI36" s="274"/>
      <c r="AJ36" s="274"/>
      <c r="AK36" s="274"/>
      <c r="AL36" s="274"/>
      <c r="AM36" s="227"/>
      <c r="AN36" s="228"/>
      <c r="AO36" s="228"/>
      <c r="AP36" s="228"/>
      <c r="AQ36" s="229"/>
      <c r="AR36" s="15"/>
      <c r="AS36" s="4"/>
    </row>
    <row r="37" spans="1:45" customFormat="1" x14ac:dyDescent="0.15">
      <c r="A37" s="11"/>
      <c r="B37" s="306"/>
      <c r="C37" s="307"/>
      <c r="D37" s="256"/>
      <c r="E37" s="257"/>
      <c r="F37" s="257"/>
      <c r="G37" s="252" t="s">
        <v>23</v>
      </c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7"/>
      <c r="AA37" s="257"/>
      <c r="AB37" s="257"/>
      <c r="AC37" s="258" t="s">
        <v>24</v>
      </c>
      <c r="AD37" s="215"/>
      <c r="AE37" s="254"/>
      <c r="AF37" s="218"/>
      <c r="AG37" s="218"/>
      <c r="AH37" s="218"/>
      <c r="AI37" s="218"/>
      <c r="AJ37" s="218"/>
      <c r="AK37" s="218"/>
      <c r="AL37" s="220"/>
      <c r="AM37" s="230"/>
      <c r="AN37" s="231"/>
      <c r="AO37" s="231"/>
      <c r="AP37" s="231"/>
      <c r="AQ37" s="232"/>
      <c r="AR37" s="12"/>
      <c r="AS37" s="4"/>
    </row>
    <row r="38" spans="1:45" customFormat="1" ht="14.25" thickBot="1" x14ac:dyDescent="0.2">
      <c r="A38" s="11"/>
      <c r="B38" s="306"/>
      <c r="C38" s="307"/>
      <c r="D38" s="275"/>
      <c r="E38" s="276"/>
      <c r="F38" s="276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76"/>
      <c r="AA38" s="276"/>
      <c r="AB38" s="276"/>
      <c r="AC38" s="272"/>
      <c r="AD38" s="277"/>
      <c r="AE38" s="255"/>
      <c r="AF38" s="246"/>
      <c r="AG38" s="246"/>
      <c r="AH38" s="246"/>
      <c r="AI38" s="246"/>
      <c r="AJ38" s="246"/>
      <c r="AK38" s="246"/>
      <c r="AL38" s="247"/>
      <c r="AM38" s="233"/>
      <c r="AN38" s="234"/>
      <c r="AO38" s="234"/>
      <c r="AP38" s="234"/>
      <c r="AQ38" s="235"/>
      <c r="AR38" s="12"/>
      <c r="AS38" s="4"/>
    </row>
    <row r="39" spans="1:45" customFormat="1" ht="14.25" thickTop="1" x14ac:dyDescent="0.15">
      <c r="A39" s="11"/>
      <c r="B39" s="306"/>
      <c r="C39" s="307"/>
      <c r="D39" s="259"/>
      <c r="E39" s="260"/>
      <c r="F39" s="260"/>
      <c r="G39" s="240" t="s">
        <v>9</v>
      </c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37"/>
      <c r="AA39" s="237"/>
      <c r="AB39" s="237"/>
      <c r="AC39" s="242" t="s">
        <v>25</v>
      </c>
      <c r="AD39" s="261"/>
      <c r="AE39" s="244"/>
      <c r="AF39" s="222"/>
      <c r="AG39" s="222"/>
      <c r="AH39" s="222"/>
      <c r="AI39" s="222"/>
      <c r="AJ39" s="222"/>
      <c r="AK39" s="222"/>
      <c r="AL39" s="223"/>
      <c r="AM39" s="224"/>
      <c r="AN39" s="225"/>
      <c r="AO39" s="225"/>
      <c r="AP39" s="225"/>
      <c r="AQ39" s="226"/>
      <c r="AR39" s="12"/>
      <c r="AS39" s="4"/>
    </row>
    <row r="40" spans="1:45" customFormat="1" x14ac:dyDescent="0.15">
      <c r="A40" s="11"/>
      <c r="B40" s="308"/>
      <c r="C40" s="309"/>
      <c r="D40" s="238"/>
      <c r="E40" s="239"/>
      <c r="F40" s="239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39"/>
      <c r="AA40" s="239"/>
      <c r="AB40" s="239"/>
      <c r="AC40" s="243"/>
      <c r="AD40" s="217"/>
      <c r="AE40" s="245"/>
      <c r="AF40" s="219"/>
      <c r="AG40" s="219"/>
      <c r="AH40" s="219"/>
      <c r="AI40" s="219"/>
      <c r="AJ40" s="219"/>
      <c r="AK40" s="219"/>
      <c r="AL40" s="221"/>
      <c r="AM40" s="227"/>
      <c r="AN40" s="228"/>
      <c r="AO40" s="228"/>
      <c r="AP40" s="228"/>
      <c r="AQ40" s="229"/>
      <c r="AR40" s="12"/>
      <c r="AS40" s="4"/>
    </row>
    <row r="41" spans="1:45" customFormat="1" x14ac:dyDescent="0.15">
      <c r="A41" s="11"/>
      <c r="B41" s="18"/>
      <c r="C41" s="18"/>
      <c r="D41" s="17"/>
      <c r="E41" s="17"/>
      <c r="F41" s="17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7"/>
      <c r="AA41" s="17"/>
      <c r="AB41" s="17"/>
      <c r="AC41" s="6"/>
      <c r="AD41" s="6"/>
      <c r="AE41" s="19"/>
      <c r="AF41" s="19"/>
      <c r="AG41" s="19"/>
      <c r="AH41" s="19"/>
      <c r="AI41" s="19"/>
      <c r="AJ41" s="19"/>
      <c r="AK41" s="19"/>
      <c r="AL41" s="19"/>
      <c r="AM41" s="20"/>
      <c r="AN41" s="20"/>
      <c r="AO41" s="20"/>
      <c r="AP41" s="20"/>
      <c r="AQ41" s="20"/>
      <c r="AR41" s="12"/>
      <c r="AS41" s="4"/>
    </row>
    <row r="42" spans="1:45" customFormat="1" x14ac:dyDescent="0.15">
      <c r="A42" s="11"/>
      <c r="B42" s="9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21"/>
      <c r="AF42" s="21"/>
      <c r="AG42" s="19"/>
      <c r="AH42" s="21"/>
      <c r="AI42" s="21"/>
      <c r="AJ42" s="21"/>
      <c r="AK42" s="21"/>
      <c r="AL42" s="19"/>
      <c r="AM42" s="19"/>
      <c r="AN42" s="21"/>
      <c r="AO42" s="21"/>
      <c r="AP42" s="21"/>
      <c r="AQ42" s="19"/>
      <c r="AR42" s="12"/>
      <c r="AS42" s="4"/>
    </row>
    <row r="43" spans="1:45" customFormat="1" x14ac:dyDescent="0.15">
      <c r="A43" s="15"/>
      <c r="B43" s="262" t="s">
        <v>11</v>
      </c>
      <c r="C43" s="263"/>
      <c r="D43" s="268"/>
      <c r="E43" s="269"/>
      <c r="F43" s="269"/>
      <c r="G43" s="252" t="s">
        <v>12</v>
      </c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8"/>
      <c r="AA43" s="258"/>
      <c r="AB43" s="258"/>
      <c r="AC43" s="258" t="s">
        <v>26</v>
      </c>
      <c r="AD43" s="258"/>
      <c r="AE43" s="254"/>
      <c r="AF43" s="218"/>
      <c r="AG43" s="218"/>
      <c r="AH43" s="218"/>
      <c r="AI43" s="218"/>
      <c r="AJ43" s="218"/>
      <c r="AK43" s="218"/>
      <c r="AL43" s="220"/>
      <c r="AM43" s="230"/>
      <c r="AN43" s="231"/>
      <c r="AO43" s="231"/>
      <c r="AP43" s="231"/>
      <c r="AQ43" s="232"/>
      <c r="AR43" s="12"/>
      <c r="AS43" s="4"/>
    </row>
    <row r="44" spans="1:45" customFormat="1" x14ac:dyDescent="0.15">
      <c r="A44" s="15"/>
      <c r="B44" s="264"/>
      <c r="C44" s="265"/>
      <c r="D44" s="270"/>
      <c r="E44" s="271"/>
      <c r="F44" s="27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3"/>
      <c r="AA44" s="243"/>
      <c r="AB44" s="243"/>
      <c r="AC44" s="243"/>
      <c r="AD44" s="243"/>
      <c r="AE44" s="245"/>
      <c r="AF44" s="219"/>
      <c r="AG44" s="219"/>
      <c r="AH44" s="219"/>
      <c r="AI44" s="219"/>
      <c r="AJ44" s="219"/>
      <c r="AK44" s="219"/>
      <c r="AL44" s="221"/>
      <c r="AM44" s="227"/>
      <c r="AN44" s="228"/>
      <c r="AO44" s="228"/>
      <c r="AP44" s="228"/>
      <c r="AQ44" s="229"/>
      <c r="AR44" s="12"/>
      <c r="AS44" s="4"/>
    </row>
    <row r="45" spans="1:45" customFormat="1" x14ac:dyDescent="0.15">
      <c r="A45" s="15"/>
      <c r="B45" s="264"/>
      <c r="C45" s="265"/>
      <c r="D45" s="248"/>
      <c r="E45" s="249"/>
      <c r="F45" s="249"/>
      <c r="G45" s="252" t="s">
        <v>10</v>
      </c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8"/>
      <c r="AA45" s="258"/>
      <c r="AB45" s="258"/>
      <c r="AC45" s="258" t="s">
        <v>27</v>
      </c>
      <c r="AD45" s="258"/>
      <c r="AE45" s="254"/>
      <c r="AF45" s="218"/>
      <c r="AG45" s="218"/>
      <c r="AH45" s="218"/>
      <c r="AI45" s="218"/>
      <c r="AJ45" s="218"/>
      <c r="AK45" s="218"/>
      <c r="AL45" s="220"/>
      <c r="AM45" s="230"/>
      <c r="AN45" s="231"/>
      <c r="AO45" s="231"/>
      <c r="AP45" s="231"/>
      <c r="AQ45" s="232"/>
      <c r="AR45" s="12"/>
      <c r="AS45" s="4"/>
    </row>
    <row r="46" spans="1:45" customFormat="1" ht="14.25" thickBot="1" x14ac:dyDescent="0.2">
      <c r="A46" s="15"/>
      <c r="B46" s="264"/>
      <c r="C46" s="265"/>
      <c r="D46" s="250"/>
      <c r="E46" s="251"/>
      <c r="F46" s="251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72"/>
      <c r="AA46" s="272"/>
      <c r="AB46" s="272"/>
      <c r="AC46" s="272"/>
      <c r="AD46" s="272"/>
      <c r="AE46" s="255"/>
      <c r="AF46" s="246"/>
      <c r="AG46" s="246"/>
      <c r="AH46" s="246"/>
      <c r="AI46" s="246"/>
      <c r="AJ46" s="246"/>
      <c r="AK46" s="246"/>
      <c r="AL46" s="247"/>
      <c r="AM46" s="233"/>
      <c r="AN46" s="234"/>
      <c r="AO46" s="234"/>
      <c r="AP46" s="234"/>
      <c r="AQ46" s="235"/>
      <c r="AR46" s="12"/>
      <c r="AS46" s="4"/>
    </row>
    <row r="47" spans="1:45" customFormat="1" ht="14.25" thickTop="1" x14ac:dyDescent="0.15">
      <c r="A47" s="15"/>
      <c r="B47" s="264"/>
      <c r="C47" s="265"/>
      <c r="D47" s="236"/>
      <c r="E47" s="237"/>
      <c r="F47" s="237"/>
      <c r="G47" s="240" t="s">
        <v>22</v>
      </c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2"/>
      <c r="AA47" s="242"/>
      <c r="AB47" s="242"/>
      <c r="AC47" s="242" t="s">
        <v>28</v>
      </c>
      <c r="AD47" s="242"/>
      <c r="AE47" s="244"/>
      <c r="AF47" s="222"/>
      <c r="AG47" s="222"/>
      <c r="AH47" s="222"/>
      <c r="AI47" s="222"/>
      <c r="AJ47" s="222"/>
      <c r="AK47" s="222"/>
      <c r="AL47" s="223"/>
      <c r="AM47" s="224"/>
      <c r="AN47" s="225"/>
      <c r="AO47" s="225"/>
      <c r="AP47" s="225"/>
      <c r="AQ47" s="226"/>
      <c r="AR47" s="12"/>
      <c r="AS47" s="4"/>
    </row>
    <row r="48" spans="1:45" customFormat="1" x14ac:dyDescent="0.15">
      <c r="A48" s="15"/>
      <c r="B48" s="266"/>
      <c r="C48" s="267"/>
      <c r="D48" s="238"/>
      <c r="E48" s="239"/>
      <c r="F48" s="239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2"/>
      <c r="AA48" s="242"/>
      <c r="AB48" s="242"/>
      <c r="AC48" s="243"/>
      <c r="AD48" s="243"/>
      <c r="AE48" s="245"/>
      <c r="AF48" s="219"/>
      <c r="AG48" s="219"/>
      <c r="AH48" s="219"/>
      <c r="AI48" s="219"/>
      <c r="AJ48" s="219"/>
      <c r="AK48" s="219"/>
      <c r="AL48" s="221"/>
      <c r="AM48" s="227"/>
      <c r="AN48" s="228"/>
      <c r="AO48" s="228"/>
      <c r="AP48" s="228"/>
      <c r="AQ48" s="229"/>
      <c r="AR48" s="12"/>
      <c r="AS48" s="4"/>
    </row>
    <row r="49" spans="1:240" x14ac:dyDescent="0.15">
      <c r="A49" s="11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9"/>
      <c r="AR49" s="12"/>
      <c r="AS49" s="4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</row>
    <row r="50" spans="1:240" x14ac:dyDescent="0.15">
      <c r="A50" s="11"/>
      <c r="B50" s="9"/>
      <c r="C50" s="9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4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9"/>
      <c r="AR50" s="12"/>
      <c r="AS50" s="4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</row>
    <row r="51" spans="1:240" x14ac:dyDescent="0.15">
      <c r="A51" s="11"/>
      <c r="B51" s="13"/>
      <c r="C51" s="13"/>
      <c r="D51" s="13"/>
      <c r="E51" s="13"/>
      <c r="F51" s="13"/>
      <c r="G51" s="256"/>
      <c r="H51" s="257"/>
      <c r="I51" s="252" t="s">
        <v>18</v>
      </c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8"/>
      <c r="AB51" s="258"/>
      <c r="AC51" s="258" t="s">
        <v>29</v>
      </c>
      <c r="AD51" s="215"/>
      <c r="AE51" s="254"/>
      <c r="AF51" s="218"/>
      <c r="AG51" s="218"/>
      <c r="AH51" s="218"/>
      <c r="AI51" s="218"/>
      <c r="AJ51" s="218"/>
      <c r="AK51" s="218"/>
      <c r="AL51" s="220"/>
      <c r="AM51" s="214" t="s">
        <v>0</v>
      </c>
      <c r="AN51" s="215"/>
      <c r="AO51" s="11"/>
      <c r="AP51" s="9"/>
      <c r="AQ51" s="9"/>
      <c r="AR51" s="12"/>
      <c r="AS51" s="4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</row>
    <row r="52" spans="1:240" x14ac:dyDescent="0.15">
      <c r="A52" s="11"/>
      <c r="B52" s="13"/>
      <c r="C52" s="13"/>
      <c r="D52" s="13"/>
      <c r="E52" s="13"/>
      <c r="F52" s="13"/>
      <c r="G52" s="238"/>
      <c r="H52" s="239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3"/>
      <c r="AB52" s="243"/>
      <c r="AC52" s="243"/>
      <c r="AD52" s="217"/>
      <c r="AE52" s="245"/>
      <c r="AF52" s="219"/>
      <c r="AG52" s="219"/>
      <c r="AH52" s="219"/>
      <c r="AI52" s="219"/>
      <c r="AJ52" s="219"/>
      <c r="AK52" s="219"/>
      <c r="AL52" s="221"/>
      <c r="AM52" s="216"/>
      <c r="AN52" s="217"/>
      <c r="AO52" s="11"/>
      <c r="AP52" s="9"/>
      <c r="AQ52" s="9"/>
      <c r="AR52" s="12"/>
      <c r="AS52" s="4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</row>
    <row r="53" spans="1:240" x14ac:dyDescent="0.15">
      <c r="A53" s="11"/>
      <c r="B53" s="13"/>
      <c r="C53" s="13"/>
      <c r="D53" s="13"/>
      <c r="E53" s="13"/>
      <c r="F53" s="13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13"/>
      <c r="AM53" s="13"/>
      <c r="AN53" s="13"/>
      <c r="AO53" s="13"/>
      <c r="AP53" s="13"/>
      <c r="AQ53" s="9"/>
      <c r="AR53" s="12"/>
      <c r="AS53" s="4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</row>
    <row r="54" spans="1:240" x14ac:dyDescent="0.15">
      <c r="A54" s="22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23"/>
      <c r="AS54" s="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</row>
    <row r="55" spans="1:240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</row>
    <row r="56" spans="1:240" x14ac:dyDescent="0.15">
      <c r="A56" s="4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</row>
    <row r="57" spans="1:240" x14ac:dyDescent="0.15">
      <c r="A57" s="4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</row>
    <row r="58" spans="1:240" x14ac:dyDescent="0.15">
      <c r="A58" s="4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</row>
    <row r="59" spans="1:240" x14ac:dyDescent="0.15">
      <c r="A59" s="4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</row>
  </sheetData>
  <mergeCells count="272">
    <mergeCell ref="P9:P10"/>
    <mergeCell ref="Q9:Q10"/>
    <mergeCell ref="R9:R10"/>
    <mergeCell ref="B4:AQ4"/>
    <mergeCell ref="W6:Z7"/>
    <mergeCell ref="AA6:AC7"/>
    <mergeCell ref="AD6:AF7"/>
    <mergeCell ref="AG6:AH7"/>
    <mergeCell ref="AI6:AK7"/>
    <mergeCell ref="AL6:AN7"/>
    <mergeCell ref="AO6:AQ7"/>
    <mergeCell ref="S9:S10"/>
    <mergeCell ref="T9:T10"/>
    <mergeCell ref="AB9:AB10"/>
    <mergeCell ref="B9:J10"/>
    <mergeCell ref="K9:K10"/>
    <mergeCell ref="L9:L10"/>
    <mergeCell ref="M9:M10"/>
    <mergeCell ref="N9:N10"/>
    <mergeCell ref="O9:O10"/>
    <mergeCell ref="AO9:AO10"/>
    <mergeCell ref="AP9:AP10"/>
    <mergeCell ref="AQ9:AQ10"/>
    <mergeCell ref="AI9:AI10"/>
    <mergeCell ref="AK9:AK10"/>
    <mergeCell ref="AL9:AL10"/>
    <mergeCell ref="AM9:AM10"/>
    <mergeCell ref="AN9:AN10"/>
    <mergeCell ref="AC9:AC10"/>
    <mergeCell ref="AD9:AD10"/>
    <mergeCell ref="AE9:AE10"/>
    <mergeCell ref="AF9:AF10"/>
    <mergeCell ref="AG9:AG10"/>
    <mergeCell ref="AH9:AH10"/>
    <mergeCell ref="AJ9:AJ10"/>
    <mergeCell ref="AM19:AQ20"/>
    <mergeCell ref="AB21:AB22"/>
    <mergeCell ref="AC21:AC22"/>
    <mergeCell ref="AD21:AD22"/>
    <mergeCell ref="AE21:AE22"/>
    <mergeCell ref="D23:U24"/>
    <mergeCell ref="V23:V24"/>
    <mergeCell ref="B11:J13"/>
    <mergeCell ref="K11:T13"/>
    <mergeCell ref="W11:AA16"/>
    <mergeCell ref="AB11:AQ16"/>
    <mergeCell ref="B14:J16"/>
    <mergeCell ref="K14:T16"/>
    <mergeCell ref="AH21:AH22"/>
    <mergeCell ref="AI21:AI22"/>
    <mergeCell ref="AJ21:AJ22"/>
    <mergeCell ref="AK21:AK22"/>
    <mergeCell ref="AA21:AA22"/>
    <mergeCell ref="B19:C40"/>
    <mergeCell ref="D19:U20"/>
    <mergeCell ref="V19:AA20"/>
    <mergeCell ref="AB19:AD20"/>
    <mergeCell ref="AE19:AL20"/>
    <mergeCell ref="D21:U22"/>
    <mergeCell ref="V21:V22"/>
    <mergeCell ref="W21:W22"/>
    <mergeCell ref="X21:X22"/>
    <mergeCell ref="W23:W24"/>
    <mergeCell ref="X23:X24"/>
    <mergeCell ref="Y23:Y24"/>
    <mergeCell ref="Z23:Z24"/>
    <mergeCell ref="Y21:Y22"/>
    <mergeCell ref="Z21:Z22"/>
    <mergeCell ref="AL21:AL22"/>
    <mergeCell ref="Z25:Z26"/>
    <mergeCell ref="AM23:AQ24"/>
    <mergeCell ref="AG23:AG24"/>
    <mergeCell ref="AH23:AH24"/>
    <mergeCell ref="AI23:AI24"/>
    <mergeCell ref="AJ23:AJ24"/>
    <mergeCell ref="AK23:AK24"/>
    <mergeCell ref="AL23:AL24"/>
    <mergeCell ref="AA23:AA24"/>
    <mergeCell ref="AB23:AB24"/>
    <mergeCell ref="AC23:AC24"/>
    <mergeCell ref="AD23:AD24"/>
    <mergeCell ref="AE23:AE24"/>
    <mergeCell ref="AF23:AF24"/>
    <mergeCell ref="AM21:AQ22"/>
    <mergeCell ref="AF21:AF22"/>
    <mergeCell ref="AG21:AG22"/>
    <mergeCell ref="D27:U28"/>
    <mergeCell ref="V27:V28"/>
    <mergeCell ref="W27:W28"/>
    <mergeCell ref="X27:X28"/>
    <mergeCell ref="Y27:Y28"/>
    <mergeCell ref="Z27:Z28"/>
    <mergeCell ref="AM25:AQ26"/>
    <mergeCell ref="AG25:AG26"/>
    <mergeCell ref="AH25:AH26"/>
    <mergeCell ref="AI25:AI26"/>
    <mergeCell ref="AJ25:AJ26"/>
    <mergeCell ref="AK25:AK26"/>
    <mergeCell ref="AL25:AL26"/>
    <mergeCell ref="AA25:AA26"/>
    <mergeCell ref="AB25:AB26"/>
    <mergeCell ref="AC25:AC26"/>
    <mergeCell ref="AD25:AD26"/>
    <mergeCell ref="AE25:AE26"/>
    <mergeCell ref="AF25:AF26"/>
    <mergeCell ref="D25:U26"/>
    <mergeCell ref="V25:V26"/>
    <mergeCell ref="W25:W26"/>
    <mergeCell ref="X25:X26"/>
    <mergeCell ref="Y25:Y26"/>
    <mergeCell ref="AM27:AQ28"/>
    <mergeCell ref="AG27:AG28"/>
    <mergeCell ref="AH27:AH28"/>
    <mergeCell ref="AI27:AI28"/>
    <mergeCell ref="AJ27:AJ28"/>
    <mergeCell ref="AK27:AK28"/>
    <mergeCell ref="AL27:AL28"/>
    <mergeCell ref="AA27:AA28"/>
    <mergeCell ref="AB27:AB28"/>
    <mergeCell ref="AC27:AC28"/>
    <mergeCell ref="AD27:AD28"/>
    <mergeCell ref="AE27:AE28"/>
    <mergeCell ref="AF27:AF28"/>
    <mergeCell ref="AM29:AQ30"/>
    <mergeCell ref="D31:U32"/>
    <mergeCell ref="V31:V32"/>
    <mergeCell ref="W31:W32"/>
    <mergeCell ref="X31:X32"/>
    <mergeCell ref="Y31:Y32"/>
    <mergeCell ref="AG29:AG30"/>
    <mergeCell ref="AH29:AH30"/>
    <mergeCell ref="AI29:AI30"/>
    <mergeCell ref="AJ29:AJ30"/>
    <mergeCell ref="AK29:AK30"/>
    <mergeCell ref="AL29:AL30"/>
    <mergeCell ref="AA29:AA30"/>
    <mergeCell ref="AB29:AB30"/>
    <mergeCell ref="AC29:AC30"/>
    <mergeCell ref="AD29:AD30"/>
    <mergeCell ref="AE29:AE30"/>
    <mergeCell ref="AF29:AF30"/>
    <mergeCell ref="D29:U30"/>
    <mergeCell ref="V29:V30"/>
    <mergeCell ref="W29:W30"/>
    <mergeCell ref="X29:X30"/>
    <mergeCell ref="Y29:Y30"/>
    <mergeCell ref="Z29:Z30"/>
    <mergeCell ref="AL31:AL32"/>
    <mergeCell ref="AM31:AQ32"/>
    <mergeCell ref="AF31:AF32"/>
    <mergeCell ref="AG31:AG32"/>
    <mergeCell ref="AH31:AH32"/>
    <mergeCell ref="AI31:AI32"/>
    <mergeCell ref="AJ31:AJ32"/>
    <mergeCell ref="AK31:AK32"/>
    <mergeCell ref="Z31:Z32"/>
    <mergeCell ref="AA31:AA32"/>
    <mergeCell ref="AB31:AB32"/>
    <mergeCell ref="AC31:AC32"/>
    <mergeCell ref="AD31:AD32"/>
    <mergeCell ref="AE31:AE32"/>
    <mergeCell ref="AM33:AQ34"/>
    <mergeCell ref="D35:F36"/>
    <mergeCell ref="G35:Y36"/>
    <mergeCell ref="Z35:AB36"/>
    <mergeCell ref="AC35:AD36"/>
    <mergeCell ref="AE35:AE36"/>
    <mergeCell ref="AG33:AG34"/>
    <mergeCell ref="AH33:AH34"/>
    <mergeCell ref="AI33:AI34"/>
    <mergeCell ref="AJ33:AJ34"/>
    <mergeCell ref="AK33:AK34"/>
    <mergeCell ref="AL33:AL34"/>
    <mergeCell ref="AA33:AA34"/>
    <mergeCell ref="AB33:AB34"/>
    <mergeCell ref="AC33:AC34"/>
    <mergeCell ref="AD33:AD34"/>
    <mergeCell ref="AE33:AE34"/>
    <mergeCell ref="AF33:AF34"/>
    <mergeCell ref="D33:U34"/>
    <mergeCell ref="V33:V34"/>
    <mergeCell ref="W33:W34"/>
    <mergeCell ref="X33:X34"/>
    <mergeCell ref="Y33:Y34"/>
    <mergeCell ref="Z33:Z34"/>
    <mergeCell ref="AL35:AL36"/>
    <mergeCell ref="AM35:AQ36"/>
    <mergeCell ref="D37:F38"/>
    <mergeCell ref="G37:Y38"/>
    <mergeCell ref="Z37:AB38"/>
    <mergeCell ref="AC37:AD38"/>
    <mergeCell ref="AE37:AE38"/>
    <mergeCell ref="AF37:AF38"/>
    <mergeCell ref="AG37:AG38"/>
    <mergeCell ref="AH37:AH38"/>
    <mergeCell ref="AF35:AF36"/>
    <mergeCell ref="AG35:AG36"/>
    <mergeCell ref="AH35:AH36"/>
    <mergeCell ref="AI35:AI36"/>
    <mergeCell ref="AJ35:AJ36"/>
    <mergeCell ref="AK35:AK36"/>
    <mergeCell ref="AI37:AI38"/>
    <mergeCell ref="AJ37:AJ38"/>
    <mergeCell ref="AK37:AK38"/>
    <mergeCell ref="AL37:AL38"/>
    <mergeCell ref="AM37:AQ38"/>
    <mergeCell ref="D39:F40"/>
    <mergeCell ref="G39:Y40"/>
    <mergeCell ref="Z39:AB40"/>
    <mergeCell ref="AC39:AD40"/>
    <mergeCell ref="AE39:AE40"/>
    <mergeCell ref="AM43:AQ44"/>
    <mergeCell ref="AL39:AL40"/>
    <mergeCell ref="AM39:AQ40"/>
    <mergeCell ref="B43:C48"/>
    <mergeCell ref="D43:F44"/>
    <mergeCell ref="G43:Y44"/>
    <mergeCell ref="Z43:AB44"/>
    <mergeCell ref="AC43:AD44"/>
    <mergeCell ref="AE43:AE44"/>
    <mergeCell ref="AF43:AF44"/>
    <mergeCell ref="AG43:AG44"/>
    <mergeCell ref="AF39:AF40"/>
    <mergeCell ref="AG39:AG40"/>
    <mergeCell ref="AH39:AH40"/>
    <mergeCell ref="AI39:AI40"/>
    <mergeCell ref="AJ39:AJ40"/>
    <mergeCell ref="AK39:AK40"/>
    <mergeCell ref="Z45:AB46"/>
    <mergeCell ref="AC45:AD46"/>
    <mergeCell ref="AH43:AH44"/>
    <mergeCell ref="AI43:AI44"/>
    <mergeCell ref="AJ43:AJ44"/>
    <mergeCell ref="AK43:AK44"/>
    <mergeCell ref="AL43:AL44"/>
    <mergeCell ref="G51:H52"/>
    <mergeCell ref="I51:Z52"/>
    <mergeCell ref="AA51:AB52"/>
    <mergeCell ref="AC51:AD52"/>
    <mergeCell ref="AE51:AE52"/>
    <mergeCell ref="AF51:AF52"/>
    <mergeCell ref="AM45:AQ46"/>
    <mergeCell ref="D47:F48"/>
    <mergeCell ref="G47:Y48"/>
    <mergeCell ref="Z47:AB48"/>
    <mergeCell ref="AC47:AD48"/>
    <mergeCell ref="AE47:AE48"/>
    <mergeCell ref="AF47:AF48"/>
    <mergeCell ref="AG47:AG48"/>
    <mergeCell ref="AH47:AH48"/>
    <mergeCell ref="AI47:AI48"/>
    <mergeCell ref="AG45:AG46"/>
    <mergeCell ref="AH45:AH46"/>
    <mergeCell ref="AI45:AI46"/>
    <mergeCell ref="AJ45:AJ46"/>
    <mergeCell ref="AK45:AK46"/>
    <mergeCell ref="AL45:AL46"/>
    <mergeCell ref="D45:F46"/>
    <mergeCell ref="G45:Y46"/>
    <mergeCell ref="AE45:AE46"/>
    <mergeCell ref="AF45:AF46"/>
    <mergeCell ref="AM51:AN52"/>
    <mergeCell ref="AG51:AG52"/>
    <mergeCell ref="AH51:AH52"/>
    <mergeCell ref="AI51:AI52"/>
    <mergeCell ref="AJ51:AJ52"/>
    <mergeCell ref="AK51:AK52"/>
    <mergeCell ref="AL51:AL52"/>
    <mergeCell ref="AJ47:AJ48"/>
    <mergeCell ref="AK47:AK48"/>
    <mergeCell ref="AL47:AL48"/>
    <mergeCell ref="AM47:AQ4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第７号様式（自動計算）</vt:lpstr>
      <vt:lpstr>第７号様式（白紙）</vt:lpstr>
      <vt:lpstr>'第７号様式（自動計算）'!Print_Area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谷川原 佳織</cp:lastModifiedBy>
  <cp:lastPrinted>2019-10-02T07:40:34Z</cp:lastPrinted>
  <dcterms:created xsi:type="dcterms:W3CDTF">2002-12-04T06:28:08Z</dcterms:created>
  <dcterms:modified xsi:type="dcterms:W3CDTF">2024-04-16T02:35:45Z</dcterms:modified>
</cp:coreProperties>
</file>