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601\"/>
    </mc:Choice>
  </mc:AlternateContent>
  <bookViews>
    <workbookView xWindow="600" yWindow="315" windowWidth="19320" windowHeight="11715" tabRatio="718"/>
  </bookViews>
  <sheets>
    <sheet name="明細書 (処遇改善加算Ⅰ・開所時間６時間以上）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'明細書 (処遇改善加算Ⅰ・開所時間６時間以上）'!$B$2:$CB$58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DF35" i="8" l="1"/>
  <c r="CH48" i="8" l="1"/>
  <c r="CO45" i="8"/>
  <c r="CH42" i="8"/>
  <c r="CO42" i="8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/>
  <c r="AW27" i="8" s="1"/>
  <c r="DB26" i="8"/>
  <c r="DF26" i="8"/>
  <c r="BC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G45" i="8"/>
  <c r="AE45" i="8"/>
  <c r="AW26" i="8"/>
  <c r="BA26" i="8"/>
  <c r="AU26" i="8"/>
  <c r="AY26" i="8"/>
  <c r="CO46" i="8"/>
  <c r="CO44" i="8"/>
  <c r="CO49" i="8"/>
  <c r="AO45" i="8"/>
  <c r="AM45" i="8"/>
  <c r="AI45" i="8"/>
  <c r="AK45" i="8"/>
  <c r="AM49" i="8"/>
  <c r="AI49" i="8"/>
  <c r="AE49" i="8"/>
  <c r="AG49" i="8"/>
  <c r="AK49" i="8"/>
  <c r="AO49" i="8"/>
  <c r="AO44" i="8"/>
  <c r="AE44" i="8"/>
  <c r="AG44" i="8"/>
  <c r="AM44" i="8"/>
  <c r="AK44" i="8"/>
  <c r="AI44" i="8"/>
  <c r="AG46" i="8"/>
  <c r="AI46" i="8"/>
  <c r="AO46" i="8"/>
  <c r="AE46" i="8"/>
  <c r="AM46" i="8"/>
  <c r="AK46" i="8"/>
  <c r="BC27" i="8" l="1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AY25" i="8"/>
  <c r="BC25" i="8"/>
  <c r="AW25" i="8"/>
  <c r="BA25" i="8"/>
  <c r="CH41" i="8" l="1"/>
  <c r="BT34" i="8"/>
  <c r="W41" i="8" l="1"/>
  <c r="AA41" i="8"/>
  <c r="CH43" i="8"/>
  <c r="S41" i="8"/>
  <c r="U41" i="8"/>
  <c r="Y41" i="8"/>
  <c r="AC41" i="8"/>
  <c r="AW35" i="8"/>
  <c r="BA35" i="8"/>
  <c r="AY35" i="8"/>
  <c r="AU35" i="8"/>
  <c r="BC35" i="8"/>
  <c r="DF36" i="8"/>
  <c r="CO41" i="8" s="1"/>
  <c r="BT36" i="8"/>
  <c r="AE41" i="8" l="1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W44" i="8" l="1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AA46" i="8" l="1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BY46" i="8" l="1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S50" i="8" l="1"/>
  <c r="U50" i="8"/>
  <c r="W50" i="8"/>
  <c r="AC50" i="8"/>
  <c r="Y50" i="8"/>
  <c r="CV50" i="8"/>
  <c r="AA50" i="8"/>
  <c r="BQ49" i="8"/>
  <c r="BO49" i="8"/>
  <c r="BW49" i="8"/>
  <c r="BY49" i="8"/>
  <c r="BU49" i="8"/>
  <c r="BS49" i="8"/>
  <c r="BY50" i="8" l="1"/>
  <c r="CV53" i="8"/>
  <c r="BU50" i="8"/>
  <c r="BO50" i="8"/>
  <c r="BQ50" i="8"/>
  <c r="BS50" i="8"/>
  <c r="BW50" i="8"/>
  <c r="BU53" i="8" l="1"/>
  <c r="BO53" i="8"/>
  <c r="BS53" i="8"/>
  <c r="BW53" i="8"/>
  <c r="BY53" i="8"/>
  <c r="BQ53" i="8"/>
</calcChain>
</file>

<file path=xl/sharedStrings.xml><?xml version="1.0" encoding="utf-8"?>
<sst xmlns="http://schemas.openxmlformats.org/spreadsheetml/2006/main" count="135" uniqueCount="89">
  <si>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</si>
  <si>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</si>
  <si>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</si>
  <si>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</si>
  <si>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</si>
  <si>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</si>
  <si>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</si>
  <si>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</si>
  <si>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</si>
  <si>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</si>
  <si>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</si>
  <si>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</si>
  <si>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</si>
  <si>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</si>
  <si>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</si>
  <si>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</si>
  <si>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</si>
  <si>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</si>
  <si>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</si>
  <si>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</si>
  <si>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</si>
  <si>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</si>
  <si>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</si>
  <si>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</si>
  <si>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</si>
  <si>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</si>
  <si>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</si>
  <si>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</si>
  <si>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</si>
  <si>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</si>
  <si>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</si>
  <si>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</si>
  <si>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</si>
  <si>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</si>
  <si>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</si>
  <si>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</si>
  <si>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</si>
  <si>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</si>
  <si>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</si>
  <si>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</si>
  <si>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</si>
  <si>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</si>
  <si>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</si>
  <si>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</si>
  <si>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</si>
  <si>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</si>
  <si>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</si>
  <si>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</si>
  <si>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</si>
  <si>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</si>
  <si>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</si>
  <si>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</si>
  <si>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</si>
  <si>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</si>
  <si>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</si>
  <si>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</si>
  <si>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</si>
  <si>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</si>
  <si>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</si>
  <si>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</si>
  <si>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</si>
  <si>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</si>
  <si>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</si>
  <si>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</si>
  <si>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</si>
  <si>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</si>
  <si>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</si>
  <si>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</si>
  <si>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</si>
  <si>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</si>
  <si>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</si>
  <si>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</si>
  <si>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</si>
  <si>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</si>
  <si>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</si>
  <si>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</si>
  <si>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</si>
  <si>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</si>
  <si>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</si>
  <si>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</si>
  <si>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</si>
  <si>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</si>
  <si>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=</t>
    <phoneticPr fontId="2"/>
  </si>
  <si>
    <t>処遇改善加算Ⅰ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</si>
  <si>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</si>
  <si>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</t>
    <phoneticPr fontId="2"/>
  </si>
  <si>
    <t>令和</t>
    <rPh sb="0" eb="2">
      <t>レイワ</t>
    </rPh>
    <phoneticPr fontId="2"/>
  </si>
  <si>
    <t>福祉・介護職員等処遇改善加算Ⅰ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</si>
  <si>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81/1000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</si>
</sst>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336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 shrinkToFit="1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zoomScaleNormal="100" workbookViewId="0">
      <selection activeCell="Q12" sqref="Q12:AJ13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3" t="s">
        <v>44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5"/>
    </row>
    <row r="4" spans="2:80" ht="13.5" customHeight="1" x14ac:dyDescent="0.15">
      <c r="B4" s="306" t="s">
        <v>45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8"/>
    </row>
    <row r="5" spans="2:80" ht="13.5" customHeight="1" x14ac:dyDescent="0.15"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8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269" t="s">
        <v>9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140">
        <v>2</v>
      </c>
      <c r="P7" s="140"/>
      <c r="Q7" s="140"/>
      <c r="R7" s="140">
        <v>4</v>
      </c>
      <c r="S7" s="140"/>
      <c r="T7" s="140"/>
      <c r="U7" s="140">
        <v>2</v>
      </c>
      <c r="V7" s="140"/>
      <c r="W7" s="140"/>
      <c r="X7" s="140">
        <v>0</v>
      </c>
      <c r="Y7" s="140"/>
      <c r="Z7" s="140"/>
      <c r="AA7" s="140">
        <v>2</v>
      </c>
      <c r="AB7" s="140"/>
      <c r="AC7" s="140"/>
      <c r="AD7" s="140">
        <v>4</v>
      </c>
      <c r="AE7" s="140"/>
      <c r="AF7" s="141"/>
      <c r="BC7" s="296" t="s">
        <v>86</v>
      </c>
      <c r="BD7" s="140"/>
      <c r="BE7" s="140"/>
      <c r="BF7" s="140"/>
      <c r="BG7" s="140"/>
      <c r="BH7" s="299"/>
      <c r="BI7" s="299"/>
      <c r="BJ7" s="299"/>
      <c r="BK7" s="299"/>
      <c r="BL7" s="299"/>
      <c r="BM7" s="299"/>
      <c r="BN7" s="140" t="s">
        <v>0</v>
      </c>
      <c r="BO7" s="140"/>
      <c r="BP7" s="140"/>
      <c r="BQ7" s="299"/>
      <c r="BR7" s="299"/>
      <c r="BS7" s="299"/>
      <c r="BT7" s="299"/>
      <c r="BU7" s="299"/>
      <c r="BV7" s="299"/>
      <c r="BW7" s="140" t="s">
        <v>10</v>
      </c>
      <c r="BX7" s="140"/>
      <c r="BY7" s="140"/>
      <c r="BZ7" s="141"/>
      <c r="CB7" s="7"/>
    </row>
    <row r="8" spans="2:80" ht="18.75" customHeight="1" thickBot="1" x14ac:dyDescent="0.2">
      <c r="B8" s="8"/>
      <c r="D8" s="309" t="s">
        <v>41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314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321" t="s">
        <v>2</v>
      </c>
      <c r="AM9" s="322"/>
      <c r="AN9" s="316" t="s">
        <v>43</v>
      </c>
      <c r="AO9" s="317"/>
      <c r="AP9" s="317"/>
      <c r="AQ9" s="317"/>
      <c r="AR9" s="317"/>
      <c r="AS9" s="317"/>
      <c r="AT9" s="317"/>
      <c r="AU9" s="317"/>
      <c r="AV9" s="318"/>
      <c r="AW9" s="297">
        <v>2</v>
      </c>
      <c r="AX9" s="297"/>
      <c r="AY9" s="297"/>
      <c r="AZ9" s="297">
        <v>4</v>
      </c>
      <c r="BA9" s="297"/>
      <c r="BB9" s="297"/>
      <c r="BC9" s="297">
        <v>4</v>
      </c>
      <c r="BD9" s="297"/>
      <c r="BE9" s="297"/>
      <c r="BF9" s="297">
        <v>0</v>
      </c>
      <c r="BG9" s="297"/>
      <c r="BH9" s="297"/>
      <c r="BI9" s="297">
        <v>2</v>
      </c>
      <c r="BJ9" s="297"/>
      <c r="BK9" s="297"/>
      <c r="BL9" s="301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300"/>
      <c r="CB9" s="7"/>
    </row>
    <row r="10" spans="2:80" ht="7.5" customHeight="1" x14ac:dyDescent="0.15">
      <c r="B10" s="8"/>
      <c r="D10" s="226" t="s">
        <v>12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255"/>
      <c r="Q10" s="311"/>
      <c r="R10" s="312"/>
      <c r="S10" s="311"/>
      <c r="T10" s="312"/>
      <c r="U10" s="311"/>
      <c r="V10" s="312"/>
      <c r="W10" s="311"/>
      <c r="X10" s="312"/>
      <c r="Y10" s="311"/>
      <c r="Z10" s="312"/>
      <c r="AA10" s="311"/>
      <c r="AB10" s="312"/>
      <c r="AC10" s="311"/>
      <c r="AD10" s="312"/>
      <c r="AE10" s="311"/>
      <c r="AF10" s="312"/>
      <c r="AG10" s="311"/>
      <c r="AH10" s="312"/>
      <c r="AI10" s="311"/>
      <c r="AJ10" s="327"/>
      <c r="AL10" s="323"/>
      <c r="AM10" s="324"/>
      <c r="AN10" s="319"/>
      <c r="AO10" s="176"/>
      <c r="AP10" s="176"/>
      <c r="AQ10" s="176"/>
      <c r="AR10" s="176"/>
      <c r="AS10" s="176"/>
      <c r="AT10" s="176"/>
      <c r="AU10" s="176"/>
      <c r="AV10" s="320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30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3"/>
      <c r="CB10" s="7"/>
    </row>
    <row r="11" spans="2:80" ht="16.5" customHeight="1" x14ac:dyDescent="0.15">
      <c r="B11" s="8"/>
      <c r="D11" s="22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71"/>
      <c r="Q11" s="291"/>
      <c r="R11" s="313"/>
      <c r="S11" s="291"/>
      <c r="T11" s="313"/>
      <c r="U11" s="291"/>
      <c r="V11" s="313"/>
      <c r="W11" s="291"/>
      <c r="X11" s="313"/>
      <c r="Y11" s="291"/>
      <c r="Z11" s="313"/>
      <c r="AA11" s="291"/>
      <c r="AB11" s="313"/>
      <c r="AC11" s="291"/>
      <c r="AD11" s="313"/>
      <c r="AE11" s="291"/>
      <c r="AF11" s="313"/>
      <c r="AG11" s="291"/>
      <c r="AH11" s="313"/>
      <c r="AI11" s="291"/>
      <c r="AJ11" s="293"/>
      <c r="AL11" s="323"/>
      <c r="AM11" s="324"/>
      <c r="AN11" s="315" t="s">
        <v>38</v>
      </c>
      <c r="AO11" s="60"/>
      <c r="AP11" s="60"/>
      <c r="AQ11" s="60"/>
      <c r="AR11" s="60"/>
      <c r="AS11" s="60"/>
      <c r="AT11" s="60"/>
      <c r="AU11" s="60"/>
      <c r="AV11" s="60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119"/>
      <c r="BJ11" s="119"/>
      <c r="BK11" s="119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B11" s="7"/>
    </row>
    <row r="12" spans="2:80" ht="16.5" customHeight="1" x14ac:dyDescent="0.15">
      <c r="B12" s="8"/>
      <c r="D12" s="282" t="s">
        <v>13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4"/>
      <c r="Q12" s="288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  <c r="AL12" s="323"/>
      <c r="AM12" s="324"/>
      <c r="AN12" s="60"/>
      <c r="AO12" s="60"/>
      <c r="AP12" s="60"/>
      <c r="AQ12" s="60"/>
      <c r="AR12" s="60"/>
      <c r="AS12" s="60"/>
      <c r="AT12" s="60"/>
      <c r="AU12" s="60"/>
      <c r="AV12" s="60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3"/>
      <c r="CB12" s="7"/>
    </row>
    <row r="13" spans="2:80" ht="16.5" customHeight="1" x14ac:dyDescent="0.15">
      <c r="B13" s="8"/>
      <c r="D13" s="282" t="s">
        <v>5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4"/>
      <c r="Q13" s="291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3"/>
      <c r="AL13" s="323"/>
      <c r="AM13" s="324"/>
      <c r="AN13" s="60"/>
      <c r="AO13" s="60"/>
      <c r="AP13" s="60"/>
      <c r="AQ13" s="60"/>
      <c r="AR13" s="60"/>
      <c r="AS13" s="60"/>
      <c r="AT13" s="60"/>
      <c r="AU13" s="60"/>
      <c r="AV13" s="60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3"/>
      <c r="CB13" s="7"/>
    </row>
    <row r="14" spans="2:80" ht="16.5" customHeight="1" x14ac:dyDescent="0.15">
      <c r="B14" s="8"/>
      <c r="D14" s="285" t="s">
        <v>78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  <c r="Q14" s="288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90"/>
      <c r="AL14" s="323"/>
      <c r="AM14" s="324"/>
      <c r="AN14" s="60"/>
      <c r="AO14" s="60"/>
      <c r="AP14" s="60"/>
      <c r="AQ14" s="60"/>
      <c r="AR14" s="60"/>
      <c r="AS14" s="60"/>
      <c r="AT14" s="60"/>
      <c r="AU14" s="60"/>
      <c r="AV14" s="60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3"/>
      <c r="CB14" s="7"/>
    </row>
    <row r="15" spans="2:80" ht="16.5" customHeight="1" thickBot="1" x14ac:dyDescent="0.2">
      <c r="B15" s="8"/>
      <c r="D15" s="277" t="s">
        <v>46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9"/>
      <c r="Q15" s="261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3"/>
      <c r="AL15" s="325"/>
      <c r="AM15" s="32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 t="s">
        <v>14</v>
      </c>
      <c r="AX15" s="196"/>
      <c r="AY15" s="196"/>
      <c r="AZ15" s="196"/>
      <c r="BA15" s="196"/>
      <c r="BB15" s="196"/>
      <c r="BC15" s="196"/>
      <c r="BD15" s="196"/>
      <c r="BE15" s="196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1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295" t="s">
        <v>15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33"/>
      <c r="U17" s="123"/>
      <c r="V17" s="146"/>
      <c r="W17" s="146"/>
      <c r="X17" s="146"/>
      <c r="Y17" s="146"/>
      <c r="Z17" s="146"/>
      <c r="AA17" s="146"/>
      <c r="AB17" s="146"/>
      <c r="AC17" s="146"/>
      <c r="AD17" s="122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42" t="s">
        <v>79</v>
      </c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4"/>
      <c r="DF17" s="42" t="str">
        <f>(CONCATENATE(U17,W17,Y17,AA17,AC17))</f>
        <v/>
      </c>
      <c r="DG17" s="43"/>
      <c r="DH17" s="43"/>
      <c r="DI17" s="43"/>
      <c r="DJ17" s="43"/>
      <c r="DK17" s="44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254" t="s">
        <v>16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255"/>
      <c r="R19" s="296" t="s">
        <v>11</v>
      </c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94"/>
      <c r="AX19" s="295" t="s">
        <v>17</v>
      </c>
      <c r="AY19" s="144"/>
      <c r="AZ19" s="144"/>
      <c r="BA19" s="144"/>
      <c r="BB19" s="144"/>
      <c r="BC19" s="144"/>
      <c r="BD19" s="144"/>
      <c r="BE19" s="133"/>
      <c r="BF19" s="146"/>
      <c r="BG19" s="294"/>
      <c r="BH19" s="133" t="s">
        <v>18</v>
      </c>
      <c r="BI19" s="140"/>
      <c r="BJ19" s="140"/>
      <c r="BK19" s="140"/>
      <c r="BL19" s="140"/>
      <c r="BM19" s="140"/>
      <c r="BN19" s="140"/>
      <c r="BO19" s="140"/>
      <c r="BP19" s="140"/>
      <c r="BQ19" s="146"/>
      <c r="BR19" s="146"/>
      <c r="BS19" s="146"/>
      <c r="BT19" s="146"/>
      <c r="BU19" s="146"/>
      <c r="BV19" s="146"/>
      <c r="BW19" s="146"/>
      <c r="BX19" s="146"/>
      <c r="BY19" s="146"/>
      <c r="BZ19" s="294"/>
      <c r="CB19" s="7"/>
    </row>
    <row r="20" spans="2:115" ht="18.75" customHeight="1" thickBot="1" x14ac:dyDescent="0.2">
      <c r="B20" s="8"/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8"/>
      <c r="R20" s="259" t="s">
        <v>19</v>
      </c>
      <c r="S20" s="260"/>
      <c r="T20" s="260"/>
      <c r="U20" s="260"/>
      <c r="V20" s="260"/>
      <c r="W20" s="260"/>
      <c r="X20" s="260"/>
      <c r="Y20" s="260"/>
      <c r="Z20" s="260"/>
      <c r="AA20" s="261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3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31" t="s">
        <v>47</v>
      </c>
      <c r="E22" s="132"/>
      <c r="F22" s="132"/>
      <c r="G22" s="132"/>
      <c r="H22" s="132"/>
      <c r="I22" s="132"/>
      <c r="J22" s="140">
        <v>2</v>
      </c>
      <c r="K22" s="140"/>
      <c r="L22" s="140">
        <v>2</v>
      </c>
      <c r="M22" s="141"/>
      <c r="N22" s="132" t="s">
        <v>20</v>
      </c>
      <c r="O22" s="132"/>
      <c r="P22" s="132"/>
      <c r="Q22" s="132"/>
      <c r="R22" s="132"/>
      <c r="S22" s="132"/>
      <c r="T22" s="135" t="s">
        <v>86</v>
      </c>
      <c r="U22" s="136"/>
      <c r="V22" s="137"/>
      <c r="W22" s="122"/>
      <c r="X22" s="123"/>
      <c r="Y22" s="122"/>
      <c r="Z22" s="123"/>
      <c r="AA22" s="120" t="s">
        <v>0</v>
      </c>
      <c r="AB22" s="133"/>
      <c r="AC22" s="122"/>
      <c r="AD22" s="123"/>
      <c r="AE22" s="122"/>
      <c r="AF22" s="123"/>
      <c r="AG22" s="120" t="s">
        <v>3</v>
      </c>
      <c r="AH22" s="133"/>
      <c r="AI22" s="122"/>
      <c r="AJ22" s="123"/>
      <c r="AK22" s="122"/>
      <c r="AL22" s="123"/>
      <c r="AM22" s="120" t="s">
        <v>4</v>
      </c>
      <c r="AN22" s="121"/>
      <c r="AO22" s="131" t="s">
        <v>37</v>
      </c>
      <c r="AP22" s="132"/>
      <c r="AQ22" s="132"/>
      <c r="AR22" s="132"/>
      <c r="AS22" s="132"/>
      <c r="AT22" s="132"/>
      <c r="AU22" s="135" t="s">
        <v>86</v>
      </c>
      <c r="AV22" s="136"/>
      <c r="AW22" s="137"/>
      <c r="AX22" s="122"/>
      <c r="AY22" s="123"/>
      <c r="AZ22" s="122"/>
      <c r="BA22" s="123"/>
      <c r="BB22" s="120" t="s">
        <v>0</v>
      </c>
      <c r="BC22" s="133"/>
      <c r="BD22" s="122"/>
      <c r="BE22" s="123"/>
      <c r="BF22" s="122"/>
      <c r="BG22" s="123"/>
      <c r="BH22" s="120" t="s">
        <v>3</v>
      </c>
      <c r="BI22" s="133"/>
      <c r="BJ22" s="122"/>
      <c r="BK22" s="123"/>
      <c r="BL22" s="122"/>
      <c r="BM22" s="123"/>
      <c r="BN22" s="120" t="s">
        <v>4</v>
      </c>
      <c r="BO22" s="121"/>
      <c r="BP22" s="131" t="s">
        <v>40</v>
      </c>
      <c r="BQ22" s="132"/>
      <c r="BR22" s="132"/>
      <c r="BS22" s="132"/>
      <c r="BT22" s="132"/>
      <c r="BU22" s="122"/>
      <c r="BV22" s="123"/>
      <c r="BW22" s="122"/>
      <c r="BX22" s="123"/>
      <c r="BY22" s="120" t="s">
        <v>4</v>
      </c>
      <c r="BZ22" s="121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47" t="s">
        <v>21</v>
      </c>
      <c r="E24" s="148"/>
      <c r="F24" s="138" t="s">
        <v>22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6" t="s">
        <v>56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  <c r="AI24" s="266" t="s">
        <v>1</v>
      </c>
      <c r="AJ24" s="267"/>
      <c r="AK24" s="267"/>
      <c r="AL24" s="267"/>
      <c r="AM24" s="267"/>
      <c r="AN24" s="267"/>
      <c r="AO24" s="267"/>
      <c r="AP24" s="268"/>
      <c r="AQ24" s="269" t="s">
        <v>23</v>
      </c>
      <c r="AR24" s="267"/>
      <c r="AS24" s="267"/>
      <c r="AT24" s="270"/>
      <c r="AU24" s="269" t="s">
        <v>36</v>
      </c>
      <c r="AV24" s="267"/>
      <c r="AW24" s="267"/>
      <c r="AX24" s="267"/>
      <c r="AY24" s="267"/>
      <c r="AZ24" s="267"/>
      <c r="BA24" s="267"/>
      <c r="BB24" s="267"/>
      <c r="BC24" s="267"/>
      <c r="BD24" s="268"/>
      <c r="BE24" s="138" t="s">
        <v>24</v>
      </c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7"/>
      <c r="CB24" s="7"/>
      <c r="CH24" s="48" t="s">
        <v>74</v>
      </c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50"/>
      <c r="CW24" s="45" t="s">
        <v>1</v>
      </c>
      <c r="CX24" s="46"/>
      <c r="CY24" s="46"/>
      <c r="CZ24" s="46"/>
      <c r="DA24" s="47"/>
      <c r="DB24" s="45" t="s">
        <v>23</v>
      </c>
      <c r="DC24" s="46"/>
      <c r="DD24" s="46"/>
      <c r="DE24" s="47"/>
      <c r="DF24" s="52" t="s">
        <v>75</v>
      </c>
      <c r="DG24" s="52"/>
      <c r="DH24" s="52"/>
      <c r="DI24" s="52"/>
      <c r="DJ24" s="52"/>
      <c r="DK24" s="52"/>
    </row>
    <row r="25" spans="2:115" ht="16.5" customHeight="1" x14ac:dyDescent="0.15">
      <c r="B25" s="8"/>
      <c r="D25" s="149"/>
      <c r="E25" s="150"/>
      <c r="F25" s="275"/>
      <c r="G25" s="276"/>
      <c r="H25" s="272" t="s">
        <v>85</v>
      </c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3"/>
      <c r="W25" s="271">
        <v>2</v>
      </c>
      <c r="X25" s="67"/>
      <c r="Y25" s="67">
        <v>2</v>
      </c>
      <c r="Z25" s="67"/>
      <c r="AA25" s="67">
        <v>1</v>
      </c>
      <c r="AB25" s="67"/>
      <c r="AC25" s="67">
        <v>5</v>
      </c>
      <c r="AD25" s="67"/>
      <c r="AE25" s="67">
        <v>5</v>
      </c>
      <c r="AF25" s="67"/>
      <c r="AG25" s="67">
        <v>1</v>
      </c>
      <c r="AH25" s="274"/>
      <c r="AI25" s="271"/>
      <c r="AJ25" s="67"/>
      <c r="AK25" s="67">
        <v>6</v>
      </c>
      <c r="AL25" s="67"/>
      <c r="AM25" s="67">
        <v>9</v>
      </c>
      <c r="AN25" s="67"/>
      <c r="AO25" s="67">
        <v>7</v>
      </c>
      <c r="AP25" s="74"/>
      <c r="AQ25" s="118"/>
      <c r="AR25" s="119"/>
      <c r="AS25" s="119"/>
      <c r="AT25" s="139"/>
      <c r="AU25" s="66" t="str">
        <f t="shared" ref="AU25:AU33" si="0">IF(LEN(DF25)=5,LEFT(DF25),"")</f>
        <v/>
      </c>
      <c r="AV25" s="67"/>
      <c r="AW25" s="67" t="str">
        <f>IF(LEN(DF25)=5,MID(DF25,2,1),IF(LEN(DF25)=4,LEFT(DF25),""))</f>
        <v/>
      </c>
      <c r="AX25" s="67"/>
      <c r="AY25" s="67" t="str">
        <f>IF(LEN(DF25)=5,MID(DF25,3,1),IF(LEN(DF25)=4,MID(DF25,2,1),IF(LEN(DF25)=3,LEFT(DF25),"")))</f>
        <v/>
      </c>
      <c r="AZ25" s="67"/>
      <c r="BA25" s="67" t="str">
        <f>IF(LEN(DF25)=5,MID(DF25,4,1),IF(LEN(DF25)=4,MID(DF25,3,1),IF(LEN(DF25)=3,MID(DF25,2,1),IF(LEN(DF25)=2,LEFT(DF25),""))))</f>
        <v/>
      </c>
      <c r="BB25" s="67"/>
      <c r="BC25" s="67" t="str">
        <f t="shared" ref="BC25:BC33" si="1">RIGHT(DF25)</f>
        <v>0</v>
      </c>
      <c r="BD25" s="74"/>
      <c r="BE25" s="124" t="s">
        <v>54</v>
      </c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16" t="s">
        <v>57</v>
      </c>
      <c r="BS25" s="116"/>
      <c r="BT25" s="111">
        <f>DF25</f>
        <v>0</v>
      </c>
      <c r="BU25" s="111"/>
      <c r="BV25" s="111"/>
      <c r="BW25" s="111"/>
      <c r="BX25" s="111"/>
      <c r="BY25" s="111"/>
      <c r="BZ25" s="112"/>
      <c r="CB25" s="7"/>
      <c r="CH25" s="51" t="s">
        <v>58</v>
      </c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45">
        <v>697</v>
      </c>
      <c r="CX25" s="46"/>
      <c r="CY25" s="46"/>
      <c r="CZ25" s="46"/>
      <c r="DA25" s="47"/>
      <c r="DB25" s="45" t="str">
        <f t="shared" ref="DB25:DB33" si="2">IF(AS25="","",(CONCATENATE(AQ25,AS25))*1)</f>
        <v/>
      </c>
      <c r="DC25" s="46"/>
      <c r="DD25" s="46"/>
      <c r="DE25" s="47"/>
      <c r="DF25" s="41">
        <f>IF(DB25="",0,CW25*DB25)</f>
        <v>0</v>
      </c>
      <c r="DG25" s="41"/>
      <c r="DH25" s="41"/>
      <c r="DI25" s="41"/>
      <c r="DJ25" s="41"/>
      <c r="DK25" s="41"/>
    </row>
    <row r="26" spans="2:115" ht="16.5" customHeight="1" x14ac:dyDescent="0.15">
      <c r="B26" s="8"/>
      <c r="D26" s="149"/>
      <c r="E26" s="150"/>
      <c r="F26" s="54" t="s">
        <v>59</v>
      </c>
      <c r="G26" s="43"/>
      <c r="H26" s="61" t="s">
        <v>68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44" t="s">
        <v>48</v>
      </c>
      <c r="X26" s="60"/>
      <c r="Y26" s="60" t="s">
        <v>48</v>
      </c>
      <c r="Z26" s="60"/>
      <c r="AA26" s="60">
        <v>1</v>
      </c>
      <c r="AB26" s="60"/>
      <c r="AC26" s="60">
        <v>5</v>
      </c>
      <c r="AD26" s="60"/>
      <c r="AE26" s="60">
        <v>9</v>
      </c>
      <c r="AF26" s="60"/>
      <c r="AG26" s="60">
        <v>5</v>
      </c>
      <c r="AH26" s="42"/>
      <c r="AI26" s="65"/>
      <c r="AJ26" s="60"/>
      <c r="AK26" s="60">
        <v>1</v>
      </c>
      <c r="AL26" s="60"/>
      <c r="AM26" s="60">
        <v>0</v>
      </c>
      <c r="AN26" s="60"/>
      <c r="AO26" s="60">
        <v>0</v>
      </c>
      <c r="AP26" s="42"/>
      <c r="AQ26" s="71"/>
      <c r="AR26" s="72"/>
      <c r="AS26" s="72"/>
      <c r="AT26" s="73"/>
      <c r="AU26" s="66" t="str">
        <f t="shared" si="0"/>
        <v/>
      </c>
      <c r="AV26" s="67"/>
      <c r="AW26" s="67" t="str">
        <f>IF(LEN(DF26)=5,MID(DF26,2,1),IF(LEN(DF26)=4,LEFT(DF26),""))</f>
        <v/>
      </c>
      <c r="AX26" s="67"/>
      <c r="AY26" s="67" t="str">
        <f>IF(LEN(DF26)=5,MID(DF26,3,1),IF(LEN(DF26)=4,MID(DF26,2,1),IF(LEN(DF26)=3,LEFT(DF26),"")))</f>
        <v/>
      </c>
      <c r="AZ26" s="67"/>
      <c r="BA26" s="67" t="str">
        <f t="shared" ref="BA26:BA33" si="3">IF(LEN(DF26)=5,MID(DF26,4,1),IF(LEN(DF26)=4,MID(DF26,3,1),IF(LEN(DF26)=3,MID(DF26,2,1),IF(LEN(DF26)=2,LEFT(DF26),""))))</f>
        <v/>
      </c>
      <c r="BB26" s="67"/>
      <c r="BC26" s="67" t="str">
        <f t="shared" si="1"/>
        <v>0</v>
      </c>
      <c r="BD26" s="74"/>
      <c r="BE26" s="233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53"/>
      <c r="CB26" s="7"/>
      <c r="CH26" s="51" t="s">
        <v>68</v>
      </c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45">
        <v>100</v>
      </c>
      <c r="CX26" s="46"/>
      <c r="CY26" s="46"/>
      <c r="CZ26" s="46"/>
      <c r="DA26" s="47"/>
      <c r="DB26" s="45" t="str">
        <f t="shared" si="2"/>
        <v/>
      </c>
      <c r="DC26" s="46"/>
      <c r="DD26" s="46"/>
      <c r="DE26" s="47"/>
      <c r="DF26" s="41">
        <f t="shared" ref="DF26:DF33" si="4">IF(DB26="",0,CW26*DB26)</f>
        <v>0</v>
      </c>
      <c r="DG26" s="41"/>
      <c r="DH26" s="41"/>
      <c r="DI26" s="41"/>
      <c r="DJ26" s="41"/>
      <c r="DK26" s="41"/>
    </row>
    <row r="27" spans="2:115" ht="16.5" customHeight="1" x14ac:dyDescent="0.15">
      <c r="B27" s="8"/>
      <c r="D27" s="149"/>
      <c r="E27" s="150"/>
      <c r="F27" s="54" t="s">
        <v>51</v>
      </c>
      <c r="G27" s="43"/>
      <c r="H27" s="61" t="s">
        <v>69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2"/>
      <c r="W27" s="44" t="s">
        <v>48</v>
      </c>
      <c r="X27" s="60"/>
      <c r="Y27" s="60" t="s">
        <v>48</v>
      </c>
      <c r="Z27" s="60"/>
      <c r="AA27" s="60">
        <v>1</v>
      </c>
      <c r="AB27" s="60"/>
      <c r="AC27" s="60">
        <v>5</v>
      </c>
      <c r="AD27" s="60"/>
      <c r="AE27" s="60">
        <v>9</v>
      </c>
      <c r="AF27" s="60"/>
      <c r="AG27" s="60">
        <v>6</v>
      </c>
      <c r="AH27" s="42"/>
      <c r="AI27" s="65"/>
      <c r="AJ27" s="60"/>
      <c r="AK27" s="60">
        <v>2</v>
      </c>
      <c r="AL27" s="60"/>
      <c r="AM27" s="60">
        <v>0</v>
      </c>
      <c r="AN27" s="60"/>
      <c r="AO27" s="60">
        <v>0</v>
      </c>
      <c r="AP27" s="42"/>
      <c r="AQ27" s="71"/>
      <c r="AR27" s="72"/>
      <c r="AS27" s="72"/>
      <c r="AT27" s="73"/>
      <c r="AU27" s="66" t="str">
        <f t="shared" si="0"/>
        <v/>
      </c>
      <c r="AV27" s="67"/>
      <c r="AW27" s="67" t="str">
        <f t="shared" ref="AW27:AW33" si="5">IF(LEN(DF27)=5,MID(DF27,2,1),IF(LEN(DF27)=4,LEFT(DF27),""))</f>
        <v/>
      </c>
      <c r="AX27" s="67"/>
      <c r="AY27" s="67" t="str">
        <f t="shared" ref="AY27:AY33" si="6">IF(LEN(DF27)=5,MID(DF27,3,1),IF(LEN(DF27)=4,MID(DF27,2,1),IF(LEN(DF27)=3,LEFT(DF27),"")))</f>
        <v/>
      </c>
      <c r="AZ27" s="67"/>
      <c r="BA27" s="67" t="str">
        <f t="shared" si="3"/>
        <v/>
      </c>
      <c r="BB27" s="67"/>
      <c r="BC27" s="67" t="str">
        <f t="shared" si="1"/>
        <v>0</v>
      </c>
      <c r="BD27" s="74"/>
      <c r="BE27" s="65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4"/>
      <c r="CB27" s="7"/>
      <c r="CH27" s="51" t="s">
        <v>69</v>
      </c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45">
        <v>200</v>
      </c>
      <c r="CX27" s="46"/>
      <c r="CY27" s="46"/>
      <c r="CZ27" s="46"/>
      <c r="DA27" s="47"/>
      <c r="DB27" s="45" t="str">
        <f t="shared" si="2"/>
        <v/>
      </c>
      <c r="DC27" s="46"/>
      <c r="DD27" s="46"/>
      <c r="DE27" s="47"/>
      <c r="DF27" s="41">
        <f t="shared" si="4"/>
        <v>0</v>
      </c>
      <c r="DG27" s="41"/>
      <c r="DH27" s="41"/>
      <c r="DI27" s="41"/>
      <c r="DJ27" s="41"/>
      <c r="DK27" s="41"/>
    </row>
    <row r="28" spans="2:115" ht="16.5" customHeight="1" x14ac:dyDescent="0.15">
      <c r="B28" s="8"/>
      <c r="D28" s="149"/>
      <c r="E28" s="150"/>
      <c r="F28" s="54" t="s">
        <v>51</v>
      </c>
      <c r="G28" s="43"/>
      <c r="H28" s="61" t="s">
        <v>70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  <c r="W28" s="44" t="s">
        <v>48</v>
      </c>
      <c r="X28" s="60"/>
      <c r="Y28" s="60" t="s">
        <v>48</v>
      </c>
      <c r="Z28" s="60"/>
      <c r="AA28" s="60">
        <v>9</v>
      </c>
      <c r="AB28" s="60"/>
      <c r="AC28" s="60">
        <v>9</v>
      </c>
      <c r="AD28" s="60"/>
      <c r="AE28" s="60">
        <v>9</v>
      </c>
      <c r="AF28" s="60"/>
      <c r="AG28" s="60">
        <v>4</v>
      </c>
      <c r="AH28" s="64"/>
      <c r="AI28" s="44"/>
      <c r="AJ28" s="60"/>
      <c r="AK28" s="60">
        <v>1</v>
      </c>
      <c r="AL28" s="60"/>
      <c r="AM28" s="60">
        <v>0</v>
      </c>
      <c r="AN28" s="60"/>
      <c r="AO28" s="60">
        <v>0</v>
      </c>
      <c r="AP28" s="42"/>
      <c r="AQ28" s="71"/>
      <c r="AR28" s="72"/>
      <c r="AS28" s="72"/>
      <c r="AT28" s="73"/>
      <c r="AU28" s="66" t="str">
        <f t="shared" si="0"/>
        <v/>
      </c>
      <c r="AV28" s="67"/>
      <c r="AW28" s="67" t="str">
        <f t="shared" si="5"/>
        <v/>
      </c>
      <c r="AX28" s="67"/>
      <c r="AY28" s="67" t="str">
        <f t="shared" si="6"/>
        <v/>
      </c>
      <c r="AZ28" s="67"/>
      <c r="BA28" s="67" t="str">
        <f t="shared" si="3"/>
        <v/>
      </c>
      <c r="BB28" s="67"/>
      <c r="BC28" s="67" t="str">
        <f t="shared" si="1"/>
        <v>0</v>
      </c>
      <c r="BD28" s="74"/>
      <c r="BE28" s="68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59"/>
      <c r="BS28" s="59"/>
      <c r="BT28" s="49"/>
      <c r="BU28" s="49"/>
      <c r="BV28" s="49"/>
      <c r="BW28" s="49"/>
      <c r="BX28" s="49"/>
      <c r="BY28" s="49"/>
      <c r="BZ28" s="53"/>
      <c r="CB28" s="7"/>
      <c r="CH28" s="51" t="s">
        <v>70</v>
      </c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45">
        <v>100</v>
      </c>
      <c r="CX28" s="46"/>
      <c r="CY28" s="46"/>
      <c r="CZ28" s="46"/>
      <c r="DA28" s="47"/>
      <c r="DB28" s="45" t="str">
        <f t="shared" si="2"/>
        <v/>
      </c>
      <c r="DC28" s="46"/>
      <c r="DD28" s="46"/>
      <c r="DE28" s="47"/>
      <c r="DF28" s="41">
        <f t="shared" si="4"/>
        <v>0</v>
      </c>
      <c r="DG28" s="41"/>
      <c r="DH28" s="41"/>
      <c r="DI28" s="41"/>
      <c r="DJ28" s="41"/>
      <c r="DK28" s="41"/>
    </row>
    <row r="29" spans="2:115" ht="16.5" customHeight="1" x14ac:dyDescent="0.15">
      <c r="B29" s="8"/>
      <c r="D29" s="149"/>
      <c r="E29" s="150"/>
      <c r="F29" s="54" t="s">
        <v>51</v>
      </c>
      <c r="G29" s="43"/>
      <c r="H29" s="61" t="s">
        <v>71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2"/>
      <c r="W29" s="44" t="s">
        <v>61</v>
      </c>
      <c r="X29" s="60"/>
      <c r="Y29" s="60" t="s">
        <v>61</v>
      </c>
      <c r="Z29" s="60"/>
      <c r="AA29" s="60">
        <v>9</v>
      </c>
      <c r="AB29" s="60"/>
      <c r="AC29" s="60">
        <v>9</v>
      </c>
      <c r="AD29" s="60"/>
      <c r="AE29" s="60">
        <v>9</v>
      </c>
      <c r="AF29" s="60"/>
      <c r="AG29" s="60">
        <v>5</v>
      </c>
      <c r="AH29" s="64"/>
      <c r="AI29" s="44"/>
      <c r="AJ29" s="60"/>
      <c r="AK29" s="60">
        <v>2</v>
      </c>
      <c r="AL29" s="60"/>
      <c r="AM29" s="60">
        <v>0</v>
      </c>
      <c r="AN29" s="60"/>
      <c r="AO29" s="60">
        <v>0</v>
      </c>
      <c r="AP29" s="42"/>
      <c r="AQ29" s="71"/>
      <c r="AR29" s="72"/>
      <c r="AS29" s="72"/>
      <c r="AT29" s="73"/>
      <c r="AU29" s="66" t="str">
        <f t="shared" si="0"/>
        <v/>
      </c>
      <c r="AV29" s="67"/>
      <c r="AW29" s="67" t="str">
        <f t="shared" si="5"/>
        <v/>
      </c>
      <c r="AX29" s="67"/>
      <c r="AY29" s="67" t="str">
        <f t="shared" si="6"/>
        <v/>
      </c>
      <c r="AZ29" s="67"/>
      <c r="BA29" s="67" t="str">
        <f t="shared" si="3"/>
        <v/>
      </c>
      <c r="BB29" s="67"/>
      <c r="BC29" s="67" t="str">
        <f t="shared" si="1"/>
        <v>0</v>
      </c>
      <c r="BD29" s="74"/>
      <c r="BE29" s="65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4"/>
      <c r="CB29" s="7"/>
      <c r="CH29" s="51" t="s">
        <v>71</v>
      </c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45">
        <v>200</v>
      </c>
      <c r="CX29" s="46"/>
      <c r="CY29" s="46"/>
      <c r="CZ29" s="46"/>
      <c r="DA29" s="47"/>
      <c r="DB29" s="45" t="str">
        <f t="shared" si="2"/>
        <v/>
      </c>
      <c r="DC29" s="46"/>
      <c r="DD29" s="46"/>
      <c r="DE29" s="47"/>
      <c r="DF29" s="41">
        <f t="shared" si="4"/>
        <v>0</v>
      </c>
      <c r="DG29" s="41"/>
      <c r="DH29" s="41"/>
      <c r="DI29" s="41"/>
      <c r="DJ29" s="41"/>
      <c r="DK29" s="41"/>
    </row>
    <row r="30" spans="2:115" ht="16.5" customHeight="1" x14ac:dyDescent="0.15">
      <c r="B30" s="8"/>
      <c r="D30" s="149"/>
      <c r="E30" s="150"/>
      <c r="F30" s="54" t="s">
        <v>59</v>
      </c>
      <c r="G30" s="43"/>
      <c r="H30" s="61" t="s">
        <v>72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  <c r="W30" s="44" t="s">
        <v>61</v>
      </c>
      <c r="X30" s="60"/>
      <c r="Y30" s="60" t="s">
        <v>61</v>
      </c>
      <c r="Z30" s="60"/>
      <c r="AA30" s="60">
        <v>9</v>
      </c>
      <c r="AB30" s="60"/>
      <c r="AC30" s="60">
        <v>9</v>
      </c>
      <c r="AD30" s="60"/>
      <c r="AE30" s="60">
        <v>9</v>
      </c>
      <c r="AF30" s="60"/>
      <c r="AG30" s="60">
        <v>6</v>
      </c>
      <c r="AH30" s="64"/>
      <c r="AI30" s="44"/>
      <c r="AJ30" s="60"/>
      <c r="AK30" s="60">
        <v>3</v>
      </c>
      <c r="AL30" s="60"/>
      <c r="AM30" s="60">
        <v>0</v>
      </c>
      <c r="AN30" s="60"/>
      <c r="AO30" s="60">
        <v>0</v>
      </c>
      <c r="AP30" s="42"/>
      <c r="AQ30" s="71"/>
      <c r="AR30" s="72"/>
      <c r="AS30" s="72"/>
      <c r="AT30" s="73"/>
      <c r="AU30" s="66" t="str">
        <f t="shared" si="0"/>
        <v/>
      </c>
      <c r="AV30" s="67"/>
      <c r="AW30" s="67" t="str">
        <f t="shared" si="5"/>
        <v/>
      </c>
      <c r="AX30" s="67"/>
      <c r="AY30" s="67" t="str">
        <f t="shared" si="6"/>
        <v/>
      </c>
      <c r="AZ30" s="67"/>
      <c r="BA30" s="67" t="str">
        <f t="shared" si="3"/>
        <v/>
      </c>
      <c r="BB30" s="67"/>
      <c r="BC30" s="67" t="str">
        <f t="shared" si="1"/>
        <v>0</v>
      </c>
      <c r="BD30" s="74"/>
      <c r="BE30" s="65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4"/>
      <c r="CB30" s="7"/>
      <c r="CH30" s="51" t="s">
        <v>72</v>
      </c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45">
        <v>300</v>
      </c>
      <c r="CX30" s="46"/>
      <c r="CY30" s="46"/>
      <c r="CZ30" s="46"/>
      <c r="DA30" s="47"/>
      <c r="DB30" s="45" t="str">
        <f t="shared" si="2"/>
        <v/>
      </c>
      <c r="DC30" s="46"/>
      <c r="DD30" s="46"/>
      <c r="DE30" s="47"/>
      <c r="DF30" s="41">
        <f t="shared" si="4"/>
        <v>0</v>
      </c>
      <c r="DG30" s="41"/>
      <c r="DH30" s="41"/>
      <c r="DI30" s="41"/>
      <c r="DJ30" s="41"/>
      <c r="DK30" s="41"/>
    </row>
    <row r="31" spans="2:115" ht="16.5" customHeight="1" x14ac:dyDescent="0.15">
      <c r="B31" s="8"/>
      <c r="D31" s="149"/>
      <c r="E31" s="150"/>
      <c r="F31" s="54"/>
      <c r="G31" s="43"/>
      <c r="H31" s="61" t="s">
        <v>52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2"/>
      <c r="W31" s="54" t="s">
        <v>48</v>
      </c>
      <c r="X31" s="44"/>
      <c r="Y31" s="42" t="s">
        <v>48</v>
      </c>
      <c r="Z31" s="44"/>
      <c r="AA31" s="42">
        <v>5</v>
      </c>
      <c r="AB31" s="44"/>
      <c r="AC31" s="42">
        <v>0</v>
      </c>
      <c r="AD31" s="44"/>
      <c r="AE31" s="42">
        <v>7</v>
      </c>
      <c r="AF31" s="44"/>
      <c r="AG31" s="42">
        <v>0</v>
      </c>
      <c r="AH31" s="252"/>
      <c r="AI31" s="44"/>
      <c r="AJ31" s="60"/>
      <c r="AK31" s="60"/>
      <c r="AL31" s="60"/>
      <c r="AM31" s="60">
        <v>3</v>
      </c>
      <c r="AN31" s="60"/>
      <c r="AO31" s="60">
        <v>0</v>
      </c>
      <c r="AP31" s="42"/>
      <c r="AQ31" s="71"/>
      <c r="AR31" s="72"/>
      <c r="AS31" s="72"/>
      <c r="AT31" s="73"/>
      <c r="AU31" s="66" t="str">
        <f t="shared" si="0"/>
        <v/>
      </c>
      <c r="AV31" s="67"/>
      <c r="AW31" s="67" t="str">
        <f t="shared" si="5"/>
        <v/>
      </c>
      <c r="AX31" s="67"/>
      <c r="AY31" s="67" t="str">
        <f t="shared" si="6"/>
        <v/>
      </c>
      <c r="AZ31" s="67"/>
      <c r="BA31" s="67" t="str">
        <f t="shared" si="3"/>
        <v/>
      </c>
      <c r="BB31" s="67"/>
      <c r="BC31" s="67" t="str">
        <f t="shared" si="1"/>
        <v>0</v>
      </c>
      <c r="BD31" s="74"/>
      <c r="BE31" s="68" t="s">
        <v>54</v>
      </c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59" t="s">
        <v>63</v>
      </c>
      <c r="BS31" s="59"/>
      <c r="BT31" s="49">
        <f>DF31</f>
        <v>0</v>
      </c>
      <c r="BU31" s="49"/>
      <c r="BV31" s="49"/>
      <c r="BW31" s="49"/>
      <c r="BX31" s="49"/>
      <c r="BY31" s="49"/>
      <c r="BZ31" s="53"/>
      <c r="CB31" s="7"/>
      <c r="CH31" s="51" t="s">
        <v>76</v>
      </c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45">
        <v>30</v>
      </c>
      <c r="CX31" s="46"/>
      <c r="CY31" s="46"/>
      <c r="CZ31" s="46"/>
      <c r="DA31" s="47"/>
      <c r="DB31" s="45" t="str">
        <f t="shared" si="2"/>
        <v/>
      </c>
      <c r="DC31" s="46"/>
      <c r="DD31" s="46"/>
      <c r="DE31" s="47"/>
      <c r="DF31" s="41">
        <f t="shared" si="4"/>
        <v>0</v>
      </c>
      <c r="DG31" s="41"/>
      <c r="DH31" s="41"/>
      <c r="DI31" s="41"/>
      <c r="DJ31" s="41"/>
      <c r="DK31" s="41"/>
    </row>
    <row r="32" spans="2:115" ht="16.5" customHeight="1" x14ac:dyDescent="0.15">
      <c r="B32" s="8"/>
      <c r="D32" s="149"/>
      <c r="E32" s="150"/>
      <c r="F32" s="54" t="s">
        <v>51</v>
      </c>
      <c r="G32" s="43"/>
      <c r="H32" s="61" t="s">
        <v>73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54" t="s">
        <v>48</v>
      </c>
      <c r="X32" s="44"/>
      <c r="Y32" s="42" t="s">
        <v>48</v>
      </c>
      <c r="Z32" s="44"/>
      <c r="AA32" s="42">
        <v>1</v>
      </c>
      <c r="AB32" s="44"/>
      <c r="AC32" s="42">
        <v>5</v>
      </c>
      <c r="AD32" s="44"/>
      <c r="AE32" s="42">
        <v>9</v>
      </c>
      <c r="AF32" s="44"/>
      <c r="AG32" s="42">
        <v>3</v>
      </c>
      <c r="AH32" s="252"/>
      <c r="AI32" s="44"/>
      <c r="AJ32" s="60"/>
      <c r="AK32" s="60"/>
      <c r="AL32" s="60"/>
      <c r="AM32" s="60">
        <v>5</v>
      </c>
      <c r="AN32" s="60"/>
      <c r="AO32" s="60">
        <v>0</v>
      </c>
      <c r="AP32" s="42"/>
      <c r="AQ32" s="71"/>
      <c r="AR32" s="72"/>
      <c r="AS32" s="72"/>
      <c r="AT32" s="73"/>
      <c r="AU32" s="66" t="str">
        <f t="shared" si="0"/>
        <v/>
      </c>
      <c r="AV32" s="67"/>
      <c r="AW32" s="67" t="str">
        <f t="shared" si="5"/>
        <v/>
      </c>
      <c r="AX32" s="67"/>
      <c r="AY32" s="67" t="str">
        <f t="shared" si="6"/>
        <v/>
      </c>
      <c r="AZ32" s="67"/>
      <c r="BA32" s="67" t="str">
        <f t="shared" si="3"/>
        <v/>
      </c>
      <c r="BB32" s="67"/>
      <c r="BC32" s="67" t="str">
        <f t="shared" si="1"/>
        <v>0</v>
      </c>
      <c r="BD32" s="74"/>
      <c r="BE32" s="68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59"/>
      <c r="BS32" s="59"/>
      <c r="BT32" s="49"/>
      <c r="BU32" s="49"/>
      <c r="BV32" s="49"/>
      <c r="BW32" s="49"/>
      <c r="BX32" s="49"/>
      <c r="BY32" s="49"/>
      <c r="BZ32" s="53"/>
      <c r="CB32" s="7"/>
      <c r="CH32" s="70" t="s">
        <v>60</v>
      </c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45">
        <v>50</v>
      </c>
      <c r="CX32" s="46"/>
      <c r="CY32" s="46"/>
      <c r="CZ32" s="46"/>
      <c r="DA32" s="47"/>
      <c r="DB32" s="45" t="str">
        <f t="shared" si="2"/>
        <v/>
      </c>
      <c r="DC32" s="46"/>
      <c r="DD32" s="46"/>
      <c r="DE32" s="47"/>
      <c r="DF32" s="41">
        <f t="shared" si="4"/>
        <v>0</v>
      </c>
      <c r="DG32" s="41"/>
      <c r="DH32" s="41"/>
      <c r="DI32" s="41"/>
      <c r="DJ32" s="41"/>
      <c r="DK32" s="41"/>
    </row>
    <row r="33" spans="2:115" ht="16.5" customHeight="1" x14ac:dyDescent="0.15">
      <c r="B33" s="8"/>
      <c r="D33" s="149"/>
      <c r="E33" s="150"/>
      <c r="F33" s="54" t="s">
        <v>51</v>
      </c>
      <c r="G33" s="43"/>
      <c r="H33" s="55" t="s">
        <v>62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44" t="s">
        <v>48</v>
      </c>
      <c r="X33" s="60"/>
      <c r="Y33" s="60" t="s">
        <v>48</v>
      </c>
      <c r="Z33" s="60"/>
      <c r="AA33" s="60" t="s">
        <v>48</v>
      </c>
      <c r="AB33" s="60"/>
      <c r="AC33" s="60" t="s">
        <v>48</v>
      </c>
      <c r="AD33" s="60"/>
      <c r="AE33" s="60">
        <v>9</v>
      </c>
      <c r="AF33" s="60"/>
      <c r="AG33" s="60">
        <v>7</v>
      </c>
      <c r="AH33" s="64"/>
      <c r="AI33" s="44"/>
      <c r="AJ33" s="60"/>
      <c r="AK33" s="60"/>
      <c r="AL33" s="60"/>
      <c r="AM33" s="60">
        <v>2</v>
      </c>
      <c r="AN33" s="60"/>
      <c r="AO33" s="60">
        <v>1</v>
      </c>
      <c r="AP33" s="42"/>
      <c r="AQ33" s="71"/>
      <c r="AR33" s="72"/>
      <c r="AS33" s="72"/>
      <c r="AT33" s="73"/>
      <c r="AU33" s="66" t="str">
        <f t="shared" si="0"/>
        <v/>
      </c>
      <c r="AV33" s="67"/>
      <c r="AW33" s="67" t="str">
        <f t="shared" si="5"/>
        <v/>
      </c>
      <c r="AX33" s="67"/>
      <c r="AY33" s="67" t="str">
        <f t="shared" si="6"/>
        <v/>
      </c>
      <c r="AZ33" s="67"/>
      <c r="BA33" s="67" t="str">
        <f t="shared" si="3"/>
        <v/>
      </c>
      <c r="BB33" s="67"/>
      <c r="BC33" s="67" t="str">
        <f t="shared" si="1"/>
        <v>0</v>
      </c>
      <c r="BD33" s="74"/>
      <c r="BE33" s="65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4"/>
      <c r="CB33" s="7"/>
      <c r="CH33" s="70" t="s">
        <v>62</v>
      </c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45">
        <v>21</v>
      </c>
      <c r="CX33" s="46"/>
      <c r="CY33" s="46"/>
      <c r="CZ33" s="46"/>
      <c r="DA33" s="47"/>
      <c r="DB33" s="45" t="str">
        <f t="shared" si="2"/>
        <v/>
      </c>
      <c r="DC33" s="46"/>
      <c r="DD33" s="46"/>
      <c r="DE33" s="47"/>
      <c r="DF33" s="41">
        <f t="shared" si="4"/>
        <v>0</v>
      </c>
      <c r="DG33" s="41"/>
      <c r="DH33" s="41"/>
      <c r="DI33" s="41"/>
      <c r="DJ33" s="41"/>
      <c r="DK33" s="41"/>
    </row>
    <row r="34" spans="2:115" ht="16.5" customHeight="1" x14ac:dyDescent="0.15">
      <c r="B34" s="8"/>
      <c r="D34" s="149"/>
      <c r="E34" s="150"/>
      <c r="F34" s="54"/>
      <c r="G34" s="43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44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4"/>
      <c r="AI34" s="44"/>
      <c r="AJ34" s="60"/>
      <c r="AK34" s="60"/>
      <c r="AL34" s="60"/>
      <c r="AM34" s="60"/>
      <c r="AN34" s="60"/>
      <c r="AO34" s="60"/>
      <c r="AP34" s="42"/>
      <c r="AQ34" s="65"/>
      <c r="AR34" s="60"/>
      <c r="AS34" s="60"/>
      <c r="AT34" s="64"/>
      <c r="AU34" s="66"/>
      <c r="AV34" s="67"/>
      <c r="AW34" s="67"/>
      <c r="AX34" s="67"/>
      <c r="AY34" s="67"/>
      <c r="AZ34" s="67"/>
      <c r="BA34" s="67"/>
      <c r="BB34" s="67"/>
      <c r="BC34" s="67"/>
      <c r="BD34" s="74"/>
      <c r="BE34" s="57" t="s">
        <v>84</v>
      </c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9" t="s">
        <v>57</v>
      </c>
      <c r="BS34" s="59"/>
      <c r="BT34" s="49">
        <f>DF34</f>
        <v>0</v>
      </c>
      <c r="BU34" s="49"/>
      <c r="BV34" s="49"/>
      <c r="BW34" s="49"/>
      <c r="BX34" s="49"/>
      <c r="BY34" s="49"/>
      <c r="BZ34" s="53"/>
      <c r="CB34" s="7"/>
      <c r="CH34" s="42" t="s">
        <v>80</v>
      </c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4"/>
      <c r="CW34" s="38"/>
      <c r="CX34" s="39"/>
      <c r="CY34" s="39"/>
      <c r="CZ34" s="39"/>
      <c r="DA34" s="40"/>
      <c r="DB34" s="38"/>
      <c r="DC34" s="39"/>
      <c r="DD34" s="39"/>
      <c r="DE34" s="40"/>
      <c r="DF34" s="41">
        <f>DF25+DF31</f>
        <v>0</v>
      </c>
      <c r="DG34" s="41"/>
      <c r="DH34" s="41"/>
      <c r="DI34" s="41"/>
      <c r="DJ34" s="41"/>
      <c r="DK34" s="41"/>
    </row>
    <row r="35" spans="2:115" ht="16.5" customHeight="1" x14ac:dyDescent="0.15">
      <c r="B35" s="8"/>
      <c r="D35" s="149"/>
      <c r="E35" s="150"/>
      <c r="F35" s="63"/>
      <c r="G35" s="46"/>
      <c r="H35" s="55" t="s">
        <v>87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44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4"/>
      <c r="AI35" s="44"/>
      <c r="AJ35" s="60"/>
      <c r="AK35" s="60"/>
      <c r="AL35" s="60"/>
      <c r="AM35" s="60"/>
      <c r="AN35" s="60"/>
      <c r="AO35" s="60"/>
      <c r="AP35" s="42"/>
      <c r="AQ35" s="65"/>
      <c r="AR35" s="60"/>
      <c r="AS35" s="60"/>
      <c r="AT35" s="64"/>
      <c r="AU35" s="66" t="str">
        <f>IF(LEN(DF35)=5,LEFT(DF35),"")</f>
        <v/>
      </c>
      <c r="AV35" s="67"/>
      <c r="AW35" s="67" t="str">
        <f>IF(LEN(DF35)=5,MID(DF35,2,1),IF(LEN(DF35)=4,LEFT(DF35),""))</f>
        <v/>
      </c>
      <c r="AX35" s="67"/>
      <c r="AY35" s="67" t="str">
        <f>IF(LEN(DF35)=5,MID(DF35,3,1),IF(LEN(DF35)=4,MID(DF35,2,1),IF(LEN(DF35)=3,LEFT(DF35),"")))</f>
        <v/>
      </c>
      <c r="AZ35" s="67"/>
      <c r="BA35" s="67" t="str">
        <f>IF(LEN(DF35)=5,MID(DF35,4,1),IF(LEN(DF35)=4,MID(DF35,3,1),IF(LEN(DF35)=3,MID(DF35,2,1),IF(LEN(DF35)=2,LEFT(DF35),""))))</f>
        <v/>
      </c>
      <c r="BB35" s="67"/>
      <c r="BC35" s="67" t="str">
        <f>RIGHT(DF35)</f>
        <v>0</v>
      </c>
      <c r="BD35" s="74"/>
      <c r="BE35" s="57" t="s">
        <v>84</v>
      </c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9" t="s">
        <v>48</v>
      </c>
      <c r="BS35" s="59"/>
      <c r="BT35" s="49" t="s">
        <v>88</v>
      </c>
      <c r="BU35" s="49"/>
      <c r="BV35" s="49"/>
      <c r="BW35" s="49"/>
      <c r="BX35" s="49"/>
      <c r="BY35" s="49"/>
      <c r="BZ35" s="53"/>
      <c r="CB35" s="7"/>
      <c r="CH35" s="35" t="s">
        <v>83</v>
      </c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7"/>
      <c r="CW35" s="38"/>
      <c r="CX35" s="39"/>
      <c r="CY35" s="39"/>
      <c r="CZ35" s="39"/>
      <c r="DA35" s="40"/>
      <c r="DB35" s="38"/>
      <c r="DC35" s="39"/>
      <c r="DD35" s="39"/>
      <c r="DE35" s="40"/>
      <c r="DF35" s="41">
        <f>ROUND(DF34*81/1000,0)</f>
        <v>0</v>
      </c>
      <c r="DG35" s="41"/>
      <c r="DH35" s="41"/>
      <c r="DI35" s="41"/>
      <c r="DJ35" s="41"/>
      <c r="DK35" s="41"/>
    </row>
    <row r="36" spans="2:115" ht="16.5" customHeight="1" x14ac:dyDescent="0.15">
      <c r="B36" s="8"/>
      <c r="D36" s="149"/>
      <c r="E36" s="150"/>
      <c r="F36" s="251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7"/>
      <c r="W36" s="44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4"/>
      <c r="AI36" s="44"/>
      <c r="AJ36" s="60"/>
      <c r="AK36" s="60"/>
      <c r="AL36" s="60"/>
      <c r="AM36" s="60"/>
      <c r="AN36" s="60"/>
      <c r="AO36" s="60"/>
      <c r="AP36" s="42"/>
      <c r="AQ36" s="65"/>
      <c r="AR36" s="60"/>
      <c r="AS36" s="60"/>
      <c r="AT36" s="64"/>
      <c r="AU36" s="65"/>
      <c r="AV36" s="60"/>
      <c r="AW36" s="60"/>
      <c r="AX36" s="60"/>
      <c r="AY36" s="60"/>
      <c r="AZ36" s="60"/>
      <c r="BA36" s="60"/>
      <c r="BB36" s="60"/>
      <c r="BC36" s="60"/>
      <c r="BD36" s="42"/>
      <c r="BE36" s="57" t="s">
        <v>81</v>
      </c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9" t="s">
        <v>82</v>
      </c>
      <c r="BS36" s="59"/>
      <c r="BT36" s="49">
        <f>DF34+DF35</f>
        <v>0</v>
      </c>
      <c r="BU36" s="49"/>
      <c r="BV36" s="49"/>
      <c r="BW36" s="49"/>
      <c r="BX36" s="49"/>
      <c r="BY36" s="49"/>
      <c r="BZ36" s="53"/>
      <c r="CB36" s="7"/>
      <c r="CH36" s="42" t="s">
        <v>77</v>
      </c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4"/>
      <c r="CW36" s="38"/>
      <c r="CX36" s="39"/>
      <c r="CY36" s="39"/>
      <c r="CZ36" s="39"/>
      <c r="DA36" s="40"/>
      <c r="DB36" s="38"/>
      <c r="DC36" s="39"/>
      <c r="DD36" s="39"/>
      <c r="DE36" s="40"/>
      <c r="DF36" s="41">
        <f>SUM(DF25:DK33)+DF35</f>
        <v>0</v>
      </c>
      <c r="DG36" s="41"/>
      <c r="DH36" s="41"/>
      <c r="DI36" s="41"/>
      <c r="DJ36" s="41"/>
      <c r="DK36" s="41"/>
    </row>
    <row r="37" spans="2:115" ht="16.5" customHeight="1" thickBot="1" x14ac:dyDescent="0.2">
      <c r="B37" s="8"/>
      <c r="D37" s="264"/>
      <c r="E37" s="265"/>
      <c r="F37" s="248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02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201"/>
      <c r="AI37" s="202"/>
      <c r="AJ37" s="196"/>
      <c r="AK37" s="196"/>
      <c r="AL37" s="196"/>
      <c r="AM37" s="196"/>
      <c r="AN37" s="196"/>
      <c r="AO37" s="196"/>
      <c r="AP37" s="200"/>
      <c r="AQ37" s="203"/>
      <c r="AR37" s="196"/>
      <c r="AS37" s="196"/>
      <c r="AT37" s="201"/>
      <c r="AU37" s="203"/>
      <c r="AV37" s="196"/>
      <c r="AW37" s="196"/>
      <c r="AX37" s="196"/>
      <c r="AY37" s="196"/>
      <c r="AZ37" s="196"/>
      <c r="BA37" s="196"/>
      <c r="BB37" s="196"/>
      <c r="BC37" s="196"/>
      <c r="BD37" s="200"/>
      <c r="BE37" s="203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201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47" t="s">
        <v>25</v>
      </c>
      <c r="E39" s="148"/>
      <c r="F39" s="245" t="s">
        <v>26</v>
      </c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7"/>
      <c r="S39" s="215">
        <v>2</v>
      </c>
      <c r="T39" s="92"/>
      <c r="U39" s="92">
        <v>2</v>
      </c>
      <c r="V39" s="92"/>
      <c r="W39" s="92" t="s">
        <v>49</v>
      </c>
      <c r="X39" s="92"/>
      <c r="Y39" s="92"/>
      <c r="Z39" s="92"/>
      <c r="AA39" s="92"/>
      <c r="AB39" s="92"/>
      <c r="AC39" s="92"/>
      <c r="AD39" s="214"/>
      <c r="AE39" s="95" t="s">
        <v>64</v>
      </c>
      <c r="AF39" s="92"/>
      <c r="AG39" s="93" t="s">
        <v>53</v>
      </c>
      <c r="AH39" s="116"/>
      <c r="AI39" s="116"/>
      <c r="AJ39" s="116"/>
      <c r="AK39" s="116"/>
      <c r="AL39" s="116"/>
      <c r="AM39" s="116"/>
      <c r="AN39" s="116"/>
      <c r="AO39" s="116"/>
      <c r="AP39" s="117"/>
      <c r="AQ39" s="215"/>
      <c r="AR39" s="92"/>
      <c r="AS39" s="239"/>
      <c r="AT39" s="240"/>
      <c r="AU39" s="240"/>
      <c r="AV39" s="240"/>
      <c r="AW39" s="240"/>
      <c r="AX39" s="240"/>
      <c r="AY39" s="240"/>
      <c r="AZ39" s="240"/>
      <c r="BA39" s="240"/>
      <c r="BB39" s="241"/>
      <c r="BC39" s="95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3"/>
      <c r="BO39" s="226" t="s">
        <v>27</v>
      </c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227"/>
      <c r="CB39" s="7"/>
    </row>
    <row r="40" spans="2:115" ht="16.5" customHeight="1" x14ac:dyDescent="0.15">
      <c r="B40" s="8"/>
      <c r="D40" s="149"/>
      <c r="E40" s="150"/>
      <c r="F40" s="230" t="s">
        <v>39</v>
      </c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2"/>
      <c r="S40" s="233">
        <f>AQ25</f>
        <v>0</v>
      </c>
      <c r="T40" s="234"/>
      <c r="U40" s="234">
        <f>AS25</f>
        <v>0</v>
      </c>
      <c r="V40" s="234"/>
      <c r="W40" s="235" t="s">
        <v>4</v>
      </c>
      <c r="X40" s="235"/>
      <c r="Y40" s="235"/>
      <c r="Z40" s="235"/>
      <c r="AA40" s="235"/>
      <c r="AB40" s="235"/>
      <c r="AC40" s="235"/>
      <c r="AD40" s="236"/>
      <c r="AE40" s="237">
        <f>AQ25</f>
        <v>0</v>
      </c>
      <c r="AF40" s="234"/>
      <c r="AG40" s="234">
        <f>AS25</f>
        <v>0</v>
      </c>
      <c r="AH40" s="234"/>
      <c r="AI40" s="235" t="s">
        <v>4</v>
      </c>
      <c r="AJ40" s="235"/>
      <c r="AK40" s="235"/>
      <c r="AL40" s="235"/>
      <c r="AM40" s="235"/>
      <c r="AN40" s="235"/>
      <c r="AO40" s="235"/>
      <c r="AP40" s="238"/>
      <c r="AQ40" s="65"/>
      <c r="AR40" s="60"/>
      <c r="AS40" s="60"/>
      <c r="AT40" s="60"/>
      <c r="AU40" s="225"/>
      <c r="AV40" s="225"/>
      <c r="AW40" s="225"/>
      <c r="AX40" s="225"/>
      <c r="AY40" s="225"/>
      <c r="AZ40" s="225"/>
      <c r="BA40" s="225"/>
      <c r="BB40" s="328"/>
      <c r="BC40" s="44"/>
      <c r="BD40" s="60"/>
      <c r="BE40" s="60"/>
      <c r="BF40" s="60"/>
      <c r="BG40" s="225"/>
      <c r="BH40" s="225"/>
      <c r="BI40" s="225"/>
      <c r="BJ40" s="225"/>
      <c r="BK40" s="225"/>
      <c r="BL40" s="225"/>
      <c r="BM40" s="225"/>
      <c r="BN40" s="48"/>
      <c r="BO40" s="228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229"/>
      <c r="CB40" s="7"/>
      <c r="CH40" s="60" t="s">
        <v>49</v>
      </c>
      <c r="CI40" s="329"/>
      <c r="CJ40" s="329"/>
      <c r="CK40" s="329"/>
      <c r="CL40" s="329"/>
      <c r="CM40" s="329"/>
      <c r="CN40" s="329"/>
      <c r="CO40" s="333" t="s">
        <v>53</v>
      </c>
      <c r="CP40" s="334"/>
      <c r="CQ40" s="334"/>
      <c r="CR40" s="334"/>
      <c r="CS40" s="334"/>
      <c r="CT40" s="334"/>
      <c r="CU40" s="335"/>
      <c r="CV40" s="42" t="s">
        <v>27</v>
      </c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4"/>
    </row>
    <row r="41" spans="2:115" ht="16.5" customHeight="1" x14ac:dyDescent="0.15">
      <c r="B41" s="8"/>
      <c r="D41" s="149"/>
      <c r="E41" s="150"/>
      <c r="F41" s="230" t="s">
        <v>28</v>
      </c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2"/>
      <c r="S41" s="100" t="str">
        <f>IF(LEN(CH41)=6,LEFT(CH41),"")</f>
        <v/>
      </c>
      <c r="T41" s="90"/>
      <c r="U41" s="90" t="str">
        <f>IF(LEN(CH41)=6,MID(CH41,2,1),IF(LEN(CH41)=5,LEFT(CH41),""))</f>
        <v/>
      </c>
      <c r="V41" s="90"/>
      <c r="W41" s="90" t="str">
        <f>IF(LEN(CH41)=6,MID(CH41,3,1),IF(LEN(CH41)=5,MID(CH41,2,1),IF(LEN(CH41)=4,LEFT(CH41),"")))</f>
        <v/>
      </c>
      <c r="X41" s="90"/>
      <c r="Y41" s="90" t="str">
        <f>IF(LEN(CH41)=6,MID(CH41,4,1),IF(LEN(CH41)=5,MID(CH41,3,1),IF(LEN(CH41)=4,MID(CH41,2,1),IF(LEN(CH41)=3,LEFT(CH41),""))))</f>
        <v/>
      </c>
      <c r="Z41" s="90"/>
      <c r="AA41" s="90" t="str">
        <f>IF(LEN(CH41)=6,MID(CH41,5,1),IF(LEN(CH41)=5,MID(CH41,4,1),IF(LEN(CH41)=4,MID(CH41,3,1),IF(LEN(CH41)=3,MID(CH41,2,1),IF(LEN(CH41)=2,LEFT(CH41),"")))))</f>
        <v/>
      </c>
      <c r="AB41" s="90"/>
      <c r="AC41" s="90" t="str">
        <f>RIGHT(CH41)</f>
        <v>0</v>
      </c>
      <c r="AD41" s="91"/>
      <c r="AE41" s="100" t="str">
        <f>IF(LEN(CO41)=6,LEFT(CO41),"")</f>
        <v/>
      </c>
      <c r="AF41" s="90"/>
      <c r="AG41" s="90" t="str">
        <f>IF(LEN(CO41)=6,MID(CO41,2,1),IF(LEN(CO41)=5,LEFT(CO41),""))</f>
        <v/>
      </c>
      <c r="AH41" s="90"/>
      <c r="AI41" s="90" t="str">
        <f>IF(LEN(CO41)=6,MID(CO41,3,1),IF(LEN(CO41)=5,MID(CO41,2,1),IF(LEN(CO41)=4,LEFT(CO41),"")))</f>
        <v/>
      </c>
      <c r="AJ41" s="90"/>
      <c r="AK41" s="90" t="str">
        <f>IF(LEN(CO41)=6,MID(CO41,4,1),IF(LEN(CO41)=5,MID(CO41,3,1),IF(LEN(CO41)=4,MID(CO41,2,1),IF(LEN(CO41)=3,LEFT(CO41),""))))</f>
        <v/>
      </c>
      <c r="AL41" s="90"/>
      <c r="AM41" s="90" t="str">
        <f>IF(LEN(CO41)=6,MID(CO41,5,1),IF(LEN(CO41)=5,MID(CO41,4,1),IF(LEN(CO41)=4,MID(CO41,3,1),IF(LEN(CO41)=3,MID(CO41,2,1),IF(LEN(CO41)=2,LEFT(CO41),"")))))</f>
        <v/>
      </c>
      <c r="AN41" s="90"/>
      <c r="AO41" s="90" t="str">
        <f>RIGHT(CO41)</f>
        <v>0</v>
      </c>
      <c r="AP41" s="91"/>
      <c r="AQ41" s="65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4"/>
      <c r="BC41" s="44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42"/>
      <c r="BO41" s="100" t="str">
        <f>IF(LEN(CV41)=6,LEFT(CV41),"")</f>
        <v/>
      </c>
      <c r="BP41" s="90"/>
      <c r="BQ41" s="90" t="str">
        <f>IF(LEN(CV41)=6,MID(CV41,2,1),IF(LEN(CV41)=5,LEFT(CV41),""))</f>
        <v/>
      </c>
      <c r="BR41" s="90"/>
      <c r="BS41" s="90" t="str">
        <f>IF(LEN(CV41)=6,MID(CV41,3,1),IF(LEN(CV41)=5,MID(CV41,2,1),IF(LEN(CV41)=4,LEFT(CV41),"")))</f>
        <v/>
      </c>
      <c r="BT41" s="90"/>
      <c r="BU41" s="90" t="str">
        <f>IF(LEN(CV41)=6,MID(CV41,4,1),IF(LEN(CV41)=5,MID(CV41,3,1),IF(LEN(CV41)=4,MID(CV41,2,1),IF(LEN(CV41)=3,LEFT(CV41),""))))</f>
        <v/>
      </c>
      <c r="BV41" s="90"/>
      <c r="BW41" s="90" t="str">
        <f>IF(LEN(CV41)=6,MID(CV41,5,1),IF(LEN(CV41)=5,MID(CV41,4,1),IF(LEN(CV41)=4,MID(CV41,3,1),IF(LEN(CV41)=3,MID(CV41,2,1),IF(LEN(CV41)=2,LEFT(CV41),"")))))</f>
        <v/>
      </c>
      <c r="BX41" s="90"/>
      <c r="BY41" s="90" t="str">
        <f>RIGHT(CV41)</f>
        <v>0</v>
      </c>
      <c r="BZ41" s="91"/>
      <c r="CB41" s="7"/>
      <c r="CH41" s="60">
        <f>DF34+DF35</f>
        <v>0</v>
      </c>
      <c r="CI41" s="329"/>
      <c r="CJ41" s="329"/>
      <c r="CK41" s="329"/>
      <c r="CL41" s="329"/>
      <c r="CM41" s="329"/>
      <c r="CN41" s="329"/>
      <c r="CO41" s="60">
        <f>DF36-DF34-DF35</f>
        <v>0</v>
      </c>
      <c r="CP41" s="60"/>
      <c r="CQ41" s="60"/>
      <c r="CR41" s="60"/>
      <c r="CS41" s="60"/>
      <c r="CT41" s="60"/>
      <c r="CU41" s="60"/>
      <c r="CV41" s="42">
        <f>SUM(CH41:CU41)</f>
        <v>0</v>
      </c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4"/>
    </row>
    <row r="42" spans="2:115" ht="16.5" customHeight="1" x14ac:dyDescent="0.15">
      <c r="B42" s="8"/>
      <c r="D42" s="149"/>
      <c r="E42" s="150"/>
      <c r="F42" s="230" t="s">
        <v>6</v>
      </c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2"/>
      <c r="S42" s="71">
        <v>1</v>
      </c>
      <c r="T42" s="72"/>
      <c r="U42" s="72">
        <v>0</v>
      </c>
      <c r="V42" s="72"/>
      <c r="W42" s="72">
        <v>3</v>
      </c>
      <c r="X42" s="72"/>
      <c r="Y42" s="72">
        <v>7</v>
      </c>
      <c r="Z42" s="72"/>
      <c r="AA42" s="222" t="s">
        <v>35</v>
      </c>
      <c r="AB42" s="222"/>
      <c r="AC42" s="222"/>
      <c r="AD42" s="224"/>
      <c r="AE42" s="65">
        <f>S42</f>
        <v>1</v>
      </c>
      <c r="AF42" s="60"/>
      <c r="AG42" s="60">
        <f>U42</f>
        <v>0</v>
      </c>
      <c r="AH42" s="60"/>
      <c r="AI42" s="60">
        <f>W42</f>
        <v>3</v>
      </c>
      <c r="AJ42" s="60"/>
      <c r="AK42" s="60">
        <f>Y42</f>
        <v>7</v>
      </c>
      <c r="AL42" s="60"/>
      <c r="AM42" s="222" t="s">
        <v>35</v>
      </c>
      <c r="AN42" s="222"/>
      <c r="AO42" s="222"/>
      <c r="AP42" s="224"/>
      <c r="AQ42" s="65"/>
      <c r="AR42" s="60"/>
      <c r="AS42" s="60"/>
      <c r="AT42" s="60"/>
      <c r="AU42" s="60"/>
      <c r="AV42" s="60"/>
      <c r="AW42" s="60"/>
      <c r="AX42" s="60"/>
      <c r="AY42" s="222"/>
      <c r="AZ42" s="222"/>
      <c r="BA42" s="222"/>
      <c r="BB42" s="224"/>
      <c r="BC42" s="44"/>
      <c r="BD42" s="60"/>
      <c r="BE42" s="60"/>
      <c r="BF42" s="60"/>
      <c r="BG42" s="60"/>
      <c r="BH42" s="60"/>
      <c r="BI42" s="60"/>
      <c r="BJ42" s="60"/>
      <c r="BK42" s="222"/>
      <c r="BL42" s="222"/>
      <c r="BM42" s="222"/>
      <c r="BN42" s="223"/>
      <c r="BO42" s="97"/>
      <c r="BP42" s="75"/>
      <c r="BQ42" s="96"/>
      <c r="BR42" s="96"/>
      <c r="BS42" s="96"/>
      <c r="BT42" s="96"/>
      <c r="BU42" s="75"/>
      <c r="BV42" s="77"/>
      <c r="BW42" s="75"/>
      <c r="BX42" s="77"/>
      <c r="BY42" s="75"/>
      <c r="BZ42" s="221"/>
      <c r="CB42" s="7"/>
      <c r="CH42" s="42">
        <f>IF(S42="","",CONCATENATE(S42,U42,W42,Y42)/100)</f>
        <v>10.37</v>
      </c>
      <c r="CI42" s="43"/>
      <c r="CJ42" s="43"/>
      <c r="CK42" s="43"/>
      <c r="CL42" s="43"/>
      <c r="CM42" s="43"/>
      <c r="CN42" s="44"/>
      <c r="CO42" s="60">
        <f>CH42</f>
        <v>10.37</v>
      </c>
      <c r="CP42" s="60"/>
      <c r="CQ42" s="60"/>
      <c r="CR42" s="60"/>
      <c r="CS42" s="60"/>
      <c r="CT42" s="60"/>
      <c r="CU42" s="60"/>
      <c r="CV42" s="75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7"/>
    </row>
    <row r="43" spans="2:115" s="18" customFormat="1" ht="16.5" customHeight="1" thickBot="1" x14ac:dyDescent="0.2">
      <c r="B43" s="17"/>
      <c r="D43" s="149"/>
      <c r="E43" s="150"/>
      <c r="F43" s="242" t="s">
        <v>29</v>
      </c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4"/>
      <c r="S43" s="181" t="str">
        <f>IF(LEN(CH43)=6,LEFT(CH43),"")</f>
        <v/>
      </c>
      <c r="T43" s="182"/>
      <c r="U43" s="182" t="str">
        <f t="shared" ref="U43:U53" si="7">IF(LEN(CH43)=6,MID(CH43,2,1),IF(LEN(CH43)=5,LEFT(CH43),""))</f>
        <v/>
      </c>
      <c r="V43" s="182"/>
      <c r="W43" s="182" t="str">
        <f t="shared" ref="W43:W53" si="8">IF(LEN(CH43)=6,MID(CH43,3,1),IF(LEN(CH43)=5,MID(CH43,2,1),IF(LEN(CH43)=4,LEFT(CH43),"")))</f>
        <v/>
      </c>
      <c r="X43" s="182"/>
      <c r="Y43" s="182" t="str">
        <f t="shared" ref="Y43:Y53" si="9">IF(LEN(CH43)=6,MID(CH43,4,1),IF(LEN(CH43)=5,MID(CH43,3,1),IF(LEN(CH43)=4,MID(CH43,2,1),IF(LEN(CH43)=3,LEFT(CH43),""))))</f>
        <v/>
      </c>
      <c r="Z43" s="182"/>
      <c r="AA43" s="182" t="str">
        <f t="shared" ref="AA43:AA53" si="10">IF(LEN(CH43)=6,MID(CH43,5,1),IF(LEN(CH43)=5,MID(CH43,4,1),IF(LEN(CH43)=4,MID(CH43,3,1),IF(LEN(CH43)=3,MID(CH43,2,1),IF(LEN(CH43)=2,LEFT(CH43),"")))))</f>
        <v/>
      </c>
      <c r="AB43" s="182"/>
      <c r="AC43" s="182" t="str">
        <f t="shared" ref="AC43:AC53" si="11">RIGHT(CH43)</f>
        <v>0</v>
      </c>
      <c r="AD43" s="183"/>
      <c r="AE43" s="134" t="str">
        <f t="shared" ref="AE43:AE53" si="12">IF(LEN(CO43)=6,LEFT(CO43),"")</f>
        <v/>
      </c>
      <c r="AF43" s="113"/>
      <c r="AG43" s="113" t="str">
        <f t="shared" ref="AG43:AG53" si="13">IF(LEN(CO43)=6,MID(CO43,2,1),IF(LEN(CO43)=5,LEFT(CO43),""))</f>
        <v/>
      </c>
      <c r="AH43" s="113"/>
      <c r="AI43" s="113" t="str">
        <f t="shared" ref="AI43:AI53" si="14">IF(LEN(CO43)=6,MID(CO43,3,1),IF(LEN(CO43)=5,MID(CO43,2,1),IF(LEN(CO43)=4,LEFT(CO43),"")))</f>
        <v/>
      </c>
      <c r="AJ43" s="113"/>
      <c r="AK43" s="113" t="str">
        <f t="shared" ref="AK43:AK53" si="15">IF(LEN(CO43)=6,MID(CO43,4,1),IF(LEN(CO43)=5,MID(CO43,3,1),IF(LEN(CO43)=4,MID(CO43,2,1),IF(LEN(CO43)=3,LEFT(CO43),""))))</f>
        <v/>
      </c>
      <c r="AL43" s="113"/>
      <c r="AM43" s="113" t="str">
        <f t="shared" ref="AM43:AM53" si="16">IF(LEN(CO43)=6,MID(CO43,5,1),IF(LEN(CO43)=5,MID(CO43,4,1),IF(LEN(CO43)=4,MID(CO43,3,1),IF(LEN(CO43)=3,MID(CO43,2,1),IF(LEN(CO43)=2,LEFT(CO43),"")))))</f>
        <v/>
      </c>
      <c r="AN43" s="113"/>
      <c r="AO43" s="113" t="str">
        <f t="shared" ref="AO43:AO53" si="17">RIGHT(CO43)</f>
        <v>0</v>
      </c>
      <c r="AP43" s="114"/>
      <c r="AQ43" s="181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216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217"/>
      <c r="BO43" s="100" t="str">
        <f>IF(LEN(CV43)=6,LEFT(CV43),"")</f>
        <v/>
      </c>
      <c r="BP43" s="90"/>
      <c r="BQ43" s="90" t="str">
        <f>IF(LEN(CV43)=6,MID(CV43,2,1),IF(LEN(CV43)=5,LEFT(CV43),""))</f>
        <v/>
      </c>
      <c r="BR43" s="90"/>
      <c r="BS43" s="90" t="str">
        <f>IF(LEN(CV43)=6,MID(CV43,3,1),IF(LEN(CV43)=5,MID(CV43,2,1),IF(LEN(CV43)=4,LEFT(CV43),"")))</f>
        <v/>
      </c>
      <c r="BT43" s="90"/>
      <c r="BU43" s="90" t="str">
        <f>IF(LEN(CV43)=6,MID(CV43,4,1),IF(LEN(CV43)=5,MID(CV43,3,1),IF(LEN(CV43)=4,MID(CV43,2,1),IF(LEN(CV43)=3,LEFT(CV43),""))))</f>
        <v/>
      </c>
      <c r="BV43" s="90"/>
      <c r="BW43" s="90" t="str">
        <f>IF(LEN(CV43)=6,MID(CV43,5,1),IF(LEN(CV43)=5,MID(CV43,4,1),IF(LEN(CV43)=4,MID(CV43,3,1),IF(LEN(CV43)=3,MID(CV43,2,1),IF(LEN(CV43)=2,LEFT(CV43),"")))))</f>
        <v/>
      </c>
      <c r="BX43" s="90"/>
      <c r="BY43" s="90" t="str">
        <f>RIGHT(CV43)</f>
        <v>0</v>
      </c>
      <c r="BZ43" s="91"/>
      <c r="CB43" s="19"/>
      <c r="CH43" s="330">
        <f>IF(CH42="","",ROUNDDOWN(CH41*CH42,0))</f>
        <v>0</v>
      </c>
      <c r="CI43" s="331"/>
      <c r="CJ43" s="331"/>
      <c r="CK43" s="331"/>
      <c r="CL43" s="331"/>
      <c r="CM43" s="331"/>
      <c r="CN43" s="332"/>
      <c r="CO43" s="90">
        <f>IF(CO42="","",ROUNDDOWN(CO41*CO42,0))</f>
        <v>0</v>
      </c>
      <c r="CP43" s="90"/>
      <c r="CQ43" s="90"/>
      <c r="CR43" s="90"/>
      <c r="CS43" s="90"/>
      <c r="CT43" s="90"/>
      <c r="CU43" s="90"/>
      <c r="CV43" s="42">
        <f>IF(CH42="","",SUM(CH43:CU43))</f>
        <v>0</v>
      </c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4"/>
    </row>
    <row r="44" spans="2:115" s="18" customFormat="1" ht="16.5" customHeight="1" x14ac:dyDescent="0.15">
      <c r="B44" s="17"/>
      <c r="D44" s="149"/>
      <c r="E44" s="150"/>
      <c r="F44" s="208" t="s">
        <v>65</v>
      </c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S44" s="218" t="str">
        <f t="shared" ref="S44:S53" si="18">IF(LEN(CH44)=6,LEFT(CH44),"")</f>
        <v/>
      </c>
      <c r="T44" s="219"/>
      <c r="U44" s="219" t="str">
        <f t="shared" si="7"/>
        <v/>
      </c>
      <c r="V44" s="219"/>
      <c r="W44" s="219" t="str">
        <f t="shared" si="8"/>
        <v/>
      </c>
      <c r="X44" s="219"/>
      <c r="Y44" s="219" t="str">
        <f t="shared" si="9"/>
        <v/>
      </c>
      <c r="Z44" s="219"/>
      <c r="AA44" s="219" t="str">
        <f t="shared" si="10"/>
        <v/>
      </c>
      <c r="AB44" s="219"/>
      <c r="AC44" s="219" t="str">
        <f>RIGHT(CH44)</f>
        <v>0</v>
      </c>
      <c r="AD44" s="220"/>
      <c r="AE44" s="195" t="str">
        <f>IF(LEN(CO44)=6,LEFT(CO44),"")</f>
        <v/>
      </c>
      <c r="AF44" s="193"/>
      <c r="AG44" s="193" t="str">
        <f t="shared" si="13"/>
        <v/>
      </c>
      <c r="AH44" s="193"/>
      <c r="AI44" s="193" t="str">
        <f t="shared" si="14"/>
        <v/>
      </c>
      <c r="AJ44" s="193"/>
      <c r="AK44" s="193" t="str">
        <f t="shared" si="15"/>
        <v/>
      </c>
      <c r="AL44" s="193"/>
      <c r="AM44" s="193" t="str">
        <f t="shared" si="16"/>
        <v/>
      </c>
      <c r="AN44" s="193"/>
      <c r="AO44" s="193" t="str">
        <f t="shared" si="17"/>
        <v>0</v>
      </c>
      <c r="AP44" s="194"/>
      <c r="AQ44" s="215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214"/>
      <c r="BC44" s="95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3"/>
      <c r="BO44" s="94"/>
      <c r="BP44" s="87"/>
      <c r="BQ44" s="88"/>
      <c r="BR44" s="87"/>
      <c r="BS44" s="87"/>
      <c r="BT44" s="87"/>
      <c r="BU44" s="87"/>
      <c r="BV44" s="87"/>
      <c r="BW44" s="87"/>
      <c r="BX44" s="87"/>
      <c r="BY44" s="88"/>
      <c r="BZ44" s="89"/>
      <c r="CB44" s="19"/>
      <c r="CH44" s="42">
        <f>IF(CH43="","",ROUNDDOWN(CH43*(10/100),0))</f>
        <v>0</v>
      </c>
      <c r="CI44" s="43"/>
      <c r="CJ44" s="43"/>
      <c r="CK44" s="43"/>
      <c r="CL44" s="43"/>
      <c r="CM44" s="43"/>
      <c r="CN44" s="44"/>
      <c r="CO44" s="42">
        <f>IF(CO42="","",0)</f>
        <v>0</v>
      </c>
      <c r="CP44" s="43"/>
      <c r="CQ44" s="43"/>
      <c r="CR44" s="43"/>
      <c r="CS44" s="43"/>
      <c r="CT44" s="43"/>
      <c r="CU44" s="44"/>
      <c r="CV44" s="75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7"/>
    </row>
    <row r="45" spans="2:115" s="18" customFormat="1" ht="16.5" customHeight="1" x14ac:dyDescent="0.15">
      <c r="B45" s="17"/>
      <c r="D45" s="149"/>
      <c r="E45" s="150"/>
      <c r="F45" s="211" t="s">
        <v>31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3"/>
      <c r="S45" s="181" t="str">
        <f t="shared" si="18"/>
        <v/>
      </c>
      <c r="T45" s="182"/>
      <c r="U45" s="182" t="str">
        <f t="shared" si="7"/>
        <v/>
      </c>
      <c r="V45" s="182"/>
      <c r="W45" s="182" t="str">
        <f t="shared" si="8"/>
        <v/>
      </c>
      <c r="X45" s="182"/>
      <c r="Y45" s="182" t="str">
        <f t="shared" si="9"/>
        <v/>
      </c>
      <c r="Z45" s="182"/>
      <c r="AA45" s="182" t="str">
        <f t="shared" si="10"/>
        <v/>
      </c>
      <c r="AB45" s="182"/>
      <c r="AC45" s="182" t="str">
        <f t="shared" si="11"/>
        <v>0</v>
      </c>
      <c r="AD45" s="183"/>
      <c r="AE45" s="100" t="str">
        <f t="shared" si="12"/>
        <v/>
      </c>
      <c r="AF45" s="90"/>
      <c r="AG45" s="90" t="str">
        <f t="shared" si="13"/>
        <v/>
      </c>
      <c r="AH45" s="90"/>
      <c r="AI45" s="90" t="str">
        <f t="shared" si="14"/>
        <v/>
      </c>
      <c r="AJ45" s="90"/>
      <c r="AK45" s="90" t="str">
        <f t="shared" si="15"/>
        <v/>
      </c>
      <c r="AL45" s="90"/>
      <c r="AM45" s="90" t="str">
        <f t="shared" si="16"/>
        <v/>
      </c>
      <c r="AN45" s="90"/>
      <c r="AO45" s="90" t="str">
        <f t="shared" si="17"/>
        <v>0</v>
      </c>
      <c r="AP45" s="91"/>
      <c r="AQ45" s="204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99"/>
      <c r="BC45" s="9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9"/>
      <c r="BO45" s="97"/>
      <c r="BP45" s="96"/>
      <c r="BQ45" s="77"/>
      <c r="BR45" s="96"/>
      <c r="BS45" s="96"/>
      <c r="BT45" s="96"/>
      <c r="BU45" s="96"/>
      <c r="BV45" s="96"/>
      <c r="BW45" s="96"/>
      <c r="BX45" s="96"/>
      <c r="BY45" s="77"/>
      <c r="BZ45" s="101"/>
      <c r="CB45" s="19"/>
      <c r="CH45" s="42">
        <f>IF(CH42="","",ROUNDDOWN(CH43*(10/100),0))</f>
        <v>0</v>
      </c>
      <c r="CI45" s="43"/>
      <c r="CJ45" s="43"/>
      <c r="CK45" s="43"/>
      <c r="CL45" s="43"/>
      <c r="CM45" s="43"/>
      <c r="CN45" s="44"/>
      <c r="CO45" s="42">
        <f>IF(CO42="","",0)</f>
        <v>0</v>
      </c>
      <c r="CP45" s="43"/>
      <c r="CQ45" s="43"/>
      <c r="CR45" s="43"/>
      <c r="CS45" s="43"/>
      <c r="CT45" s="43"/>
      <c r="CU45" s="44"/>
      <c r="CV45" s="75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7"/>
    </row>
    <row r="46" spans="2:115" s="18" customFormat="1" ht="16.5" customHeight="1" thickBot="1" x14ac:dyDescent="0.2">
      <c r="B46" s="17"/>
      <c r="D46" s="149"/>
      <c r="E46" s="150"/>
      <c r="F46" s="205" t="s">
        <v>32</v>
      </c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7"/>
      <c r="S46" s="134" t="e">
        <f t="shared" si="18"/>
        <v>#VALUE!</v>
      </c>
      <c r="T46" s="113"/>
      <c r="U46" s="113" t="e">
        <f t="shared" si="7"/>
        <v>#VALUE!</v>
      </c>
      <c r="V46" s="113"/>
      <c r="W46" s="113" t="e">
        <f t="shared" si="8"/>
        <v>#VALUE!</v>
      </c>
      <c r="X46" s="113"/>
      <c r="Y46" s="113" t="e">
        <f t="shared" si="9"/>
        <v>#VALUE!</v>
      </c>
      <c r="Z46" s="113"/>
      <c r="AA46" s="113" t="e">
        <f t="shared" si="10"/>
        <v>#VALUE!</v>
      </c>
      <c r="AB46" s="113"/>
      <c r="AC46" s="113" t="e">
        <f t="shared" si="11"/>
        <v>#VALUE!</v>
      </c>
      <c r="AD46" s="114"/>
      <c r="AE46" s="134" t="str">
        <f t="shared" si="12"/>
        <v/>
      </c>
      <c r="AF46" s="113"/>
      <c r="AG46" s="113" t="str">
        <f t="shared" si="13"/>
        <v/>
      </c>
      <c r="AH46" s="113"/>
      <c r="AI46" s="113" t="str">
        <f t="shared" si="14"/>
        <v/>
      </c>
      <c r="AJ46" s="113"/>
      <c r="AK46" s="113" t="str">
        <f t="shared" si="15"/>
        <v/>
      </c>
      <c r="AL46" s="113"/>
      <c r="AM46" s="113" t="str">
        <f t="shared" si="16"/>
        <v/>
      </c>
      <c r="AN46" s="113"/>
      <c r="AO46" s="113" t="str">
        <f t="shared" si="17"/>
        <v>0</v>
      </c>
      <c r="AP46" s="114"/>
      <c r="AQ46" s="203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201"/>
      <c r="BC46" s="202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200"/>
      <c r="BO46" s="100" t="e">
        <f>IF(LEN(CV46)=6,LEFT(CV46),"")</f>
        <v>#VALUE!</v>
      </c>
      <c r="BP46" s="90"/>
      <c r="BQ46" s="90" t="e">
        <f>IF(LEN(CV46)=6,MID(CV46,2,1),IF(LEN(CV46)=5,LEFT(CV46),""))</f>
        <v>#VALUE!</v>
      </c>
      <c r="BR46" s="90"/>
      <c r="BS46" s="90" t="e">
        <f>IF(LEN(CV46)=6,MID(CV46,3,1),IF(LEN(CV46)=5,MID(CV46,2,1),IF(LEN(CV46)=4,LEFT(CV46),"")))</f>
        <v>#VALUE!</v>
      </c>
      <c r="BT46" s="90"/>
      <c r="BU46" s="90" t="e">
        <f>IF(LEN(CV46)=6,MID(CV46,4,1),IF(LEN(CV46)=5,MID(CV46,3,1),IF(LEN(CV46)=4,MID(CV46,2,1),IF(LEN(CV46)=3,LEFT(CV46),""))))</f>
        <v>#VALUE!</v>
      </c>
      <c r="BV46" s="90"/>
      <c r="BW46" s="90" t="e">
        <f>IF(LEN(CV46)=6,MID(CV46,5,1),IF(LEN(CV46)=5,MID(CV46,4,1),IF(LEN(CV46)=4,MID(CV46,3,1),IF(LEN(CV46)=3,MID(CV46,2,1),IF(LEN(CV46)=2,LEFT(CV46),"")))))</f>
        <v>#VALUE!</v>
      </c>
      <c r="BX46" s="90"/>
      <c r="BY46" s="90" t="e">
        <f>RIGHT(CV46)</f>
        <v>#VALUE!</v>
      </c>
      <c r="BZ46" s="91"/>
      <c r="CB46" s="19"/>
      <c r="CH46" s="42" t="e">
        <f>IF(CH42="","",IF(CH45&gt;DF17*1,DF17*1,CH45))</f>
        <v>#VALUE!</v>
      </c>
      <c r="CI46" s="43"/>
      <c r="CJ46" s="43"/>
      <c r="CK46" s="43"/>
      <c r="CL46" s="43"/>
      <c r="CM46" s="43"/>
      <c r="CN46" s="44"/>
      <c r="CO46" s="42">
        <f>IF(CO42="","",0)</f>
        <v>0</v>
      </c>
      <c r="CP46" s="43"/>
      <c r="CQ46" s="43"/>
      <c r="CR46" s="43"/>
      <c r="CS46" s="43"/>
      <c r="CT46" s="43"/>
      <c r="CU46" s="44"/>
      <c r="CV46" s="42" t="e">
        <f>IF(CH42="","",SUM(CH46:CU46))</f>
        <v>#VALUE!</v>
      </c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4"/>
    </row>
    <row r="47" spans="2:115" s="18" customFormat="1" ht="16.5" customHeight="1" x14ac:dyDescent="0.15">
      <c r="B47" s="17"/>
      <c r="D47" s="149"/>
      <c r="E47" s="150"/>
      <c r="F47" s="197" t="s">
        <v>33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5" t="str">
        <f t="shared" si="18"/>
        <v/>
      </c>
      <c r="T47" s="193"/>
      <c r="U47" s="193" t="str">
        <f t="shared" si="7"/>
        <v/>
      </c>
      <c r="V47" s="193"/>
      <c r="W47" s="193" t="str">
        <f t="shared" si="8"/>
        <v/>
      </c>
      <c r="X47" s="193"/>
      <c r="Y47" s="193" t="str">
        <f t="shared" si="9"/>
        <v/>
      </c>
      <c r="Z47" s="193"/>
      <c r="AA47" s="193" t="str">
        <f t="shared" si="10"/>
        <v/>
      </c>
      <c r="AB47" s="193"/>
      <c r="AC47" s="193" t="str">
        <f t="shared" si="11"/>
        <v/>
      </c>
      <c r="AD47" s="194"/>
      <c r="AE47" s="195" t="str">
        <f t="shared" si="12"/>
        <v/>
      </c>
      <c r="AF47" s="193"/>
      <c r="AG47" s="193" t="str">
        <f t="shared" si="13"/>
        <v/>
      </c>
      <c r="AH47" s="193"/>
      <c r="AI47" s="193" t="str">
        <f t="shared" si="14"/>
        <v/>
      </c>
      <c r="AJ47" s="193"/>
      <c r="AK47" s="193" t="str">
        <f t="shared" si="15"/>
        <v/>
      </c>
      <c r="AL47" s="193"/>
      <c r="AM47" s="193" t="str">
        <f t="shared" si="16"/>
        <v/>
      </c>
      <c r="AN47" s="193"/>
      <c r="AO47" s="193" t="str">
        <f t="shared" si="17"/>
        <v/>
      </c>
      <c r="AP47" s="194"/>
      <c r="AQ47" s="192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6"/>
      <c r="BC47" s="190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191"/>
      <c r="BO47" s="19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  <c r="CB47" s="19"/>
      <c r="CH47" s="42"/>
      <c r="CI47" s="43"/>
      <c r="CJ47" s="43"/>
      <c r="CK47" s="43"/>
      <c r="CL47" s="43"/>
      <c r="CM47" s="43"/>
      <c r="CN47" s="44"/>
      <c r="CO47" s="42"/>
      <c r="CP47" s="43"/>
      <c r="CQ47" s="43"/>
      <c r="CR47" s="43"/>
      <c r="CS47" s="43"/>
      <c r="CT47" s="43"/>
      <c r="CU47" s="44"/>
      <c r="CV47" s="42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4"/>
    </row>
    <row r="48" spans="2:115" s="18" customFormat="1" ht="16.5" customHeight="1" thickBot="1" x14ac:dyDescent="0.2">
      <c r="B48" s="17"/>
      <c r="D48" s="149"/>
      <c r="E48" s="150"/>
      <c r="F48" s="186" t="s">
        <v>34</v>
      </c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9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5"/>
      <c r="AE48" s="134" t="str">
        <f t="shared" si="12"/>
        <v/>
      </c>
      <c r="AF48" s="113"/>
      <c r="AG48" s="113" t="str">
        <f t="shared" si="13"/>
        <v/>
      </c>
      <c r="AH48" s="113"/>
      <c r="AI48" s="113" t="str">
        <f t="shared" si="14"/>
        <v/>
      </c>
      <c r="AJ48" s="113"/>
      <c r="AK48" s="113" t="str">
        <f t="shared" si="15"/>
        <v/>
      </c>
      <c r="AL48" s="113"/>
      <c r="AM48" s="113" t="str">
        <f t="shared" si="16"/>
        <v/>
      </c>
      <c r="AN48" s="113"/>
      <c r="AO48" s="113" t="str">
        <f t="shared" si="17"/>
        <v/>
      </c>
      <c r="AP48" s="114"/>
      <c r="AQ48" s="106"/>
      <c r="AR48" s="103"/>
      <c r="AS48" s="102"/>
      <c r="AT48" s="103"/>
      <c r="AU48" s="102"/>
      <c r="AV48" s="103"/>
      <c r="AW48" s="102"/>
      <c r="AX48" s="103"/>
      <c r="AY48" s="102"/>
      <c r="AZ48" s="103"/>
      <c r="BA48" s="102"/>
      <c r="BB48" s="105"/>
      <c r="BC48" s="106"/>
      <c r="BD48" s="103"/>
      <c r="BE48" s="102"/>
      <c r="BF48" s="103"/>
      <c r="BG48" s="102"/>
      <c r="BH48" s="103"/>
      <c r="BI48" s="102"/>
      <c r="BJ48" s="103"/>
      <c r="BK48" s="102"/>
      <c r="BL48" s="103"/>
      <c r="BM48" s="102"/>
      <c r="BN48" s="105"/>
      <c r="BO48" s="106"/>
      <c r="BP48" s="103"/>
      <c r="BQ48" s="102"/>
      <c r="BR48" s="103"/>
      <c r="BS48" s="102"/>
      <c r="BT48" s="103"/>
      <c r="BU48" s="102"/>
      <c r="BV48" s="103"/>
      <c r="BW48" s="102"/>
      <c r="BX48" s="103"/>
      <c r="BY48" s="102"/>
      <c r="BZ48" s="105"/>
      <c r="CB48" s="19"/>
      <c r="CH48" s="42" t="str">
        <f>IF(AC48="","",(CONCATENATE(S48,U48,W48,Y48,AC48,AC48))*1)</f>
        <v/>
      </c>
      <c r="CI48" s="43"/>
      <c r="CJ48" s="43"/>
      <c r="CK48" s="43"/>
      <c r="CL48" s="43"/>
      <c r="CM48" s="43"/>
      <c r="CN48" s="44"/>
      <c r="CO48" s="42"/>
      <c r="CP48" s="43"/>
      <c r="CQ48" s="43"/>
      <c r="CR48" s="43"/>
      <c r="CS48" s="43"/>
      <c r="CT48" s="43"/>
      <c r="CU48" s="44"/>
      <c r="CV48" s="42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4"/>
    </row>
    <row r="49" spans="2:115" s="18" customFormat="1" ht="16.5" customHeight="1" thickBot="1" x14ac:dyDescent="0.2">
      <c r="B49" s="17"/>
      <c r="D49" s="149"/>
      <c r="E49" s="150"/>
      <c r="F49" s="128" t="s">
        <v>55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  <c r="S49" s="134" t="e">
        <f t="shared" si="18"/>
        <v>#VALUE!</v>
      </c>
      <c r="T49" s="113"/>
      <c r="U49" s="113" t="e">
        <f>IF(LEN(CH49)=6,MID(CH49,2,1),IF(LEN(CH49)=5,LEFT(CH49),""))</f>
        <v>#VALUE!</v>
      </c>
      <c r="V49" s="113"/>
      <c r="W49" s="113" t="e">
        <f t="shared" si="8"/>
        <v>#VALUE!</v>
      </c>
      <c r="X49" s="113"/>
      <c r="Y49" s="113" t="e">
        <f t="shared" si="9"/>
        <v>#VALUE!</v>
      </c>
      <c r="Z49" s="113"/>
      <c r="AA49" s="113" t="e">
        <f t="shared" si="10"/>
        <v>#VALUE!</v>
      </c>
      <c r="AB49" s="113"/>
      <c r="AC49" s="113" t="e">
        <f t="shared" si="11"/>
        <v>#VALUE!</v>
      </c>
      <c r="AD49" s="114"/>
      <c r="AE49" s="134" t="str">
        <f t="shared" si="12"/>
        <v/>
      </c>
      <c r="AF49" s="113"/>
      <c r="AG49" s="113" t="str">
        <f t="shared" si="13"/>
        <v/>
      </c>
      <c r="AH49" s="113"/>
      <c r="AI49" s="113" t="str">
        <f t="shared" si="14"/>
        <v/>
      </c>
      <c r="AJ49" s="113"/>
      <c r="AK49" s="113" t="str">
        <f t="shared" si="15"/>
        <v/>
      </c>
      <c r="AL49" s="113"/>
      <c r="AM49" s="113" t="str">
        <f t="shared" si="16"/>
        <v/>
      </c>
      <c r="AN49" s="113"/>
      <c r="AO49" s="113" t="str">
        <f t="shared" si="17"/>
        <v>0</v>
      </c>
      <c r="AP49" s="114"/>
      <c r="AQ49" s="115"/>
      <c r="AR49" s="108"/>
      <c r="AS49" s="109"/>
      <c r="AT49" s="108"/>
      <c r="AU49" s="109"/>
      <c r="AV49" s="108"/>
      <c r="AW49" s="109"/>
      <c r="AX49" s="108"/>
      <c r="AY49" s="109"/>
      <c r="AZ49" s="108"/>
      <c r="BA49" s="109"/>
      <c r="BB49" s="115"/>
      <c r="BC49" s="107"/>
      <c r="BD49" s="108"/>
      <c r="BE49" s="109"/>
      <c r="BF49" s="108"/>
      <c r="BG49" s="109"/>
      <c r="BH49" s="108"/>
      <c r="BI49" s="109"/>
      <c r="BJ49" s="108"/>
      <c r="BK49" s="109"/>
      <c r="BL49" s="108"/>
      <c r="BM49" s="109"/>
      <c r="BN49" s="110"/>
      <c r="BO49" s="104" t="e">
        <f>IF(LEN(CV49)=6,LEFT(CV49),"")</f>
        <v>#VALUE!</v>
      </c>
      <c r="BP49" s="83"/>
      <c r="BQ49" s="83" t="e">
        <f>IF(LEN(CV49)=6,MID(CV49,2,1),IF(LEN(CV49)=5,LEFT(CV49),""))</f>
        <v>#VALUE!</v>
      </c>
      <c r="BR49" s="83"/>
      <c r="BS49" s="83" t="e">
        <f>IF(LEN(CV49)=6,MID(CV49,3,1),IF(LEN(CV49)=5,MID(CV49,2,1),IF(LEN(CV49)=4,LEFT(CV49),"")))</f>
        <v>#VALUE!</v>
      </c>
      <c r="BT49" s="83"/>
      <c r="BU49" s="83" t="e">
        <f>IF(LEN(CV49)=6,MID(CV49,4,1),IF(LEN(CV49)=5,MID(CV49,3,1),IF(LEN(CV49)=4,MID(CV49,2,1),IF(LEN(CV49)=3,LEFT(CV49),""))))</f>
        <v>#VALUE!</v>
      </c>
      <c r="BV49" s="83"/>
      <c r="BW49" s="83" t="e">
        <f>IF(LEN(CV49)=6,MID(CV49,5,1),IF(LEN(CV49)=5,MID(CV49,4,1),IF(LEN(CV49)=4,MID(CV49,3,1),IF(LEN(CV49)=3,MID(CV49,2,1),IF(LEN(CV49)=2,LEFT(CV49),"")))))</f>
        <v>#VALUE!</v>
      </c>
      <c r="BX49" s="83"/>
      <c r="BY49" s="83" t="e">
        <f>RIGHT(CV49)</f>
        <v>#VALUE!</v>
      </c>
      <c r="BZ49" s="84"/>
      <c r="CB49" s="19"/>
      <c r="CH49" s="42" t="e">
        <f>IF(CH48="",CH46,IF(CH46&gt;CH48,CH48,CH46))</f>
        <v>#VALUE!</v>
      </c>
      <c r="CI49" s="43"/>
      <c r="CJ49" s="43"/>
      <c r="CK49" s="43"/>
      <c r="CL49" s="43"/>
      <c r="CM49" s="43"/>
      <c r="CN49" s="44"/>
      <c r="CO49" s="42">
        <f>IF(CO42="","",0)</f>
        <v>0</v>
      </c>
      <c r="CP49" s="43"/>
      <c r="CQ49" s="43"/>
      <c r="CR49" s="43"/>
      <c r="CS49" s="43"/>
      <c r="CT49" s="43"/>
      <c r="CU49" s="44"/>
      <c r="CV49" s="42" t="e">
        <f>IF(CH42="","",SUM(CH49:CU49))</f>
        <v>#VALUE!</v>
      </c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4"/>
    </row>
    <row r="50" spans="2:115" s="18" customFormat="1" ht="16.5" customHeight="1" x14ac:dyDescent="0.15">
      <c r="B50" s="17"/>
      <c r="D50" s="149"/>
      <c r="E50" s="150"/>
      <c r="F50" s="170" t="s">
        <v>30</v>
      </c>
      <c r="G50" s="171"/>
      <c r="H50" s="172"/>
      <c r="I50" s="176" t="s">
        <v>66</v>
      </c>
      <c r="J50" s="176"/>
      <c r="K50" s="176"/>
      <c r="L50" s="176"/>
      <c r="M50" s="176"/>
      <c r="N50" s="176"/>
      <c r="O50" s="176"/>
      <c r="P50" s="176"/>
      <c r="Q50" s="176"/>
      <c r="R50" s="177"/>
      <c r="S50" s="162" t="e">
        <f t="shared" si="18"/>
        <v>#VALUE!</v>
      </c>
      <c r="T50" s="151"/>
      <c r="U50" s="151" t="e">
        <f t="shared" si="7"/>
        <v>#VALUE!</v>
      </c>
      <c r="V50" s="151"/>
      <c r="W50" s="151" t="e">
        <f t="shared" si="8"/>
        <v>#VALUE!</v>
      </c>
      <c r="X50" s="151"/>
      <c r="Y50" s="151" t="e">
        <f t="shared" si="9"/>
        <v>#VALUE!</v>
      </c>
      <c r="Z50" s="151"/>
      <c r="AA50" s="151" t="e">
        <f t="shared" si="10"/>
        <v>#VALUE!</v>
      </c>
      <c r="AB50" s="151"/>
      <c r="AC50" s="151" t="e">
        <f t="shared" si="11"/>
        <v>#VALUE!</v>
      </c>
      <c r="AD50" s="152"/>
      <c r="AE50" s="82" t="str">
        <f t="shared" si="12"/>
        <v/>
      </c>
      <c r="AF50" s="80"/>
      <c r="AG50" s="80" t="str">
        <f t="shared" si="13"/>
        <v/>
      </c>
      <c r="AH50" s="80"/>
      <c r="AI50" s="80" t="str">
        <f t="shared" si="14"/>
        <v/>
      </c>
      <c r="AJ50" s="80"/>
      <c r="AK50" s="80" t="str">
        <f t="shared" si="15"/>
        <v/>
      </c>
      <c r="AL50" s="80"/>
      <c r="AM50" s="80" t="str">
        <f t="shared" si="16"/>
        <v/>
      </c>
      <c r="AN50" s="80"/>
      <c r="AO50" s="80" t="str">
        <f t="shared" si="17"/>
        <v>0</v>
      </c>
      <c r="AP50" s="81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82" t="e">
        <f>IF(LEN(CV50)=6,LEFT(CV50),"")</f>
        <v>#VALUE!</v>
      </c>
      <c r="BP50" s="80"/>
      <c r="BQ50" s="80" t="e">
        <f>IF(LEN(CV50)=6,MID(CV50,2,1),IF(LEN(CV50)=5,LEFT(CV50),""))</f>
        <v>#VALUE!</v>
      </c>
      <c r="BR50" s="80"/>
      <c r="BS50" s="80" t="e">
        <f>IF(LEN(CV50)=6,MID(CV50,3,1),IF(LEN(CV50)=5,MID(CV50,2,1),IF(LEN(CV50)=4,LEFT(CV50),"")))</f>
        <v>#VALUE!</v>
      </c>
      <c r="BT50" s="80"/>
      <c r="BU50" s="80" t="e">
        <f>IF(LEN(CV50)=6,MID(CV50,4,1),IF(LEN(CV50)=5,MID(CV50,3,1),IF(LEN(CV50)=4,MID(CV50,2,1),IF(LEN(CV50)=3,LEFT(CV50),""))))</f>
        <v>#VALUE!</v>
      </c>
      <c r="BV50" s="80"/>
      <c r="BW50" s="80" t="e">
        <f>IF(LEN(CV50)=6,MID(CV50,5,1),IF(LEN(CV50)=5,MID(CV50,4,1),IF(LEN(CV50)=4,MID(CV50,3,1),IF(LEN(CV50)=3,MID(CV50,2,1),IF(LEN(CV50)=2,LEFT(CV50),"")))))</f>
        <v>#VALUE!</v>
      </c>
      <c r="BX50" s="80"/>
      <c r="BY50" s="80" t="e">
        <f>RIGHT(CV50)</f>
        <v>#VALUE!</v>
      </c>
      <c r="BZ50" s="81"/>
      <c r="CB50" s="19"/>
      <c r="CH50" s="42" t="e">
        <f>IF(CH42="","",CH43-CH49)</f>
        <v>#VALUE!</v>
      </c>
      <c r="CI50" s="43"/>
      <c r="CJ50" s="43"/>
      <c r="CK50" s="43"/>
      <c r="CL50" s="43"/>
      <c r="CM50" s="43"/>
      <c r="CN50" s="44"/>
      <c r="CO50" s="42">
        <f>IF(CO42="","",CO43-CO49)</f>
        <v>0</v>
      </c>
      <c r="CP50" s="43"/>
      <c r="CQ50" s="43"/>
      <c r="CR50" s="43"/>
      <c r="CS50" s="43"/>
      <c r="CT50" s="43"/>
      <c r="CU50" s="44"/>
      <c r="CV50" s="42" t="e">
        <f>IF(CH42="","",SUM(CH50:CU50))</f>
        <v>#VALUE!</v>
      </c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4"/>
    </row>
    <row r="51" spans="2:115" s="18" customFormat="1" ht="16.5" customHeight="1" x14ac:dyDescent="0.15">
      <c r="B51" s="17"/>
      <c r="D51" s="149"/>
      <c r="E51" s="150"/>
      <c r="F51" s="170"/>
      <c r="G51" s="171"/>
      <c r="H51" s="172"/>
      <c r="I51" s="45" t="s">
        <v>67</v>
      </c>
      <c r="J51" s="46"/>
      <c r="K51" s="46"/>
      <c r="L51" s="46"/>
      <c r="M51" s="46"/>
      <c r="N51" s="46"/>
      <c r="O51" s="46"/>
      <c r="P51" s="46"/>
      <c r="Q51" s="46"/>
      <c r="R51" s="180"/>
      <c r="S51" s="181" t="str">
        <f t="shared" si="18"/>
        <v/>
      </c>
      <c r="T51" s="182"/>
      <c r="U51" s="182" t="str">
        <f t="shared" si="7"/>
        <v/>
      </c>
      <c r="V51" s="182"/>
      <c r="W51" s="182" t="str">
        <f t="shared" si="8"/>
        <v/>
      </c>
      <c r="X51" s="182"/>
      <c r="Y51" s="182" t="str">
        <f t="shared" si="9"/>
        <v/>
      </c>
      <c r="Z51" s="182"/>
      <c r="AA51" s="182" t="str">
        <f t="shared" si="10"/>
        <v/>
      </c>
      <c r="AB51" s="182"/>
      <c r="AC51" s="182" t="str">
        <f t="shared" si="11"/>
        <v/>
      </c>
      <c r="AD51" s="183"/>
      <c r="AE51" s="100" t="str">
        <f t="shared" si="12"/>
        <v/>
      </c>
      <c r="AF51" s="90"/>
      <c r="AG51" s="90" t="str">
        <f t="shared" si="13"/>
        <v/>
      </c>
      <c r="AH51" s="90"/>
      <c r="AI51" s="90" t="str">
        <f t="shared" si="14"/>
        <v/>
      </c>
      <c r="AJ51" s="90"/>
      <c r="AK51" s="90" t="str">
        <f t="shared" si="15"/>
        <v/>
      </c>
      <c r="AL51" s="90"/>
      <c r="AM51" s="90" t="str">
        <f t="shared" si="16"/>
        <v/>
      </c>
      <c r="AN51" s="90"/>
      <c r="AO51" s="90" t="str">
        <f t="shared" si="17"/>
        <v/>
      </c>
      <c r="AP51" s="91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100" t="str">
        <f>IF(LEN(CV51)=6,LEFT(CV51),"")</f>
        <v/>
      </c>
      <c r="BP51" s="90"/>
      <c r="BQ51" s="90" t="str">
        <f>IF(LEN(CV51)=6,MID(CV51,2,1),IF(LEN(CV51)=5,LEFT(CV51),""))</f>
        <v/>
      </c>
      <c r="BR51" s="90"/>
      <c r="BS51" s="90" t="str">
        <f>IF(LEN(CV51)=6,MID(CV51,3,1),IF(LEN(CV51)=5,MID(CV51,2,1),IF(LEN(CV51)=4,LEFT(CV51),"")))</f>
        <v/>
      </c>
      <c r="BT51" s="90"/>
      <c r="BU51" s="90" t="str">
        <f>IF(LEN(CV51)=6,MID(CV51,4,1),IF(LEN(CV51)=5,MID(CV51,3,1),IF(LEN(CV51)=4,MID(CV51,2,1),IF(LEN(CV51)=3,LEFT(CV51),""))))</f>
        <v/>
      </c>
      <c r="BV51" s="90"/>
      <c r="BW51" s="90" t="str">
        <f>IF(LEN(CV51)=6,MID(CV51,5,1),IF(LEN(CV51)=5,MID(CV51,4,1),IF(LEN(CV51)=4,MID(CV51,3,1),IF(LEN(CV51)=3,MID(CV51,2,1),IF(LEN(CV51)=2,LEFT(CV51),"")))))</f>
        <v/>
      </c>
      <c r="BX51" s="90"/>
      <c r="BY51" s="90" t="str">
        <f>RIGHT(CV51)</f>
        <v/>
      </c>
      <c r="BZ51" s="91"/>
      <c r="CB51" s="19"/>
      <c r="CH51" s="42"/>
      <c r="CI51" s="43"/>
      <c r="CJ51" s="43"/>
      <c r="CK51" s="43"/>
      <c r="CL51" s="43"/>
      <c r="CM51" s="43"/>
      <c r="CN51" s="44"/>
      <c r="CO51" s="42"/>
      <c r="CP51" s="43"/>
      <c r="CQ51" s="43"/>
      <c r="CR51" s="43"/>
      <c r="CS51" s="43"/>
      <c r="CT51" s="43"/>
      <c r="CU51" s="44"/>
      <c r="CV51" s="42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4"/>
    </row>
    <row r="52" spans="2:115" s="29" customFormat="1" ht="16.5" customHeight="1" thickBot="1" x14ac:dyDescent="0.2">
      <c r="B52" s="28"/>
      <c r="D52" s="149"/>
      <c r="E52" s="150"/>
      <c r="F52" s="173"/>
      <c r="G52" s="174"/>
      <c r="H52" s="175"/>
      <c r="I52" s="178" t="s">
        <v>50</v>
      </c>
      <c r="J52" s="178"/>
      <c r="K52" s="178"/>
      <c r="L52" s="178"/>
      <c r="M52" s="178"/>
      <c r="N52" s="178"/>
      <c r="O52" s="178"/>
      <c r="P52" s="178"/>
      <c r="Q52" s="178"/>
      <c r="R52" s="179"/>
      <c r="S52" s="169" t="str">
        <f t="shared" si="18"/>
        <v/>
      </c>
      <c r="T52" s="163"/>
      <c r="U52" s="163" t="str">
        <f t="shared" si="7"/>
        <v/>
      </c>
      <c r="V52" s="163"/>
      <c r="W52" s="163" t="str">
        <f t="shared" si="8"/>
        <v/>
      </c>
      <c r="X52" s="163"/>
      <c r="Y52" s="163" t="str">
        <f t="shared" si="9"/>
        <v/>
      </c>
      <c r="Z52" s="163"/>
      <c r="AA52" s="163" t="str">
        <f t="shared" si="10"/>
        <v/>
      </c>
      <c r="AB52" s="163"/>
      <c r="AC52" s="163" t="str">
        <f t="shared" si="11"/>
        <v/>
      </c>
      <c r="AD52" s="168"/>
      <c r="AE52" s="169" t="str">
        <f t="shared" si="12"/>
        <v/>
      </c>
      <c r="AF52" s="163"/>
      <c r="AG52" s="163" t="str">
        <f t="shared" si="13"/>
        <v/>
      </c>
      <c r="AH52" s="163"/>
      <c r="AI52" s="163" t="str">
        <f t="shared" si="14"/>
        <v/>
      </c>
      <c r="AJ52" s="163"/>
      <c r="AK52" s="163" t="str">
        <f t="shared" si="15"/>
        <v/>
      </c>
      <c r="AL52" s="163"/>
      <c r="AM52" s="163" t="str">
        <f t="shared" si="16"/>
        <v/>
      </c>
      <c r="AN52" s="163"/>
      <c r="AO52" s="163" t="str">
        <f t="shared" si="17"/>
        <v/>
      </c>
      <c r="AP52" s="168"/>
      <c r="AQ52" s="167"/>
      <c r="AR52" s="165"/>
      <c r="AS52" s="164"/>
      <c r="AT52" s="165"/>
      <c r="AU52" s="164"/>
      <c r="AV52" s="165"/>
      <c r="AW52" s="164"/>
      <c r="AX52" s="165"/>
      <c r="AY52" s="164"/>
      <c r="AZ52" s="165"/>
      <c r="BA52" s="164"/>
      <c r="BB52" s="166"/>
      <c r="BC52" s="167"/>
      <c r="BD52" s="165"/>
      <c r="BE52" s="164"/>
      <c r="BF52" s="165"/>
      <c r="BG52" s="164"/>
      <c r="BH52" s="165"/>
      <c r="BI52" s="164"/>
      <c r="BJ52" s="165"/>
      <c r="BK52" s="164"/>
      <c r="BL52" s="165"/>
      <c r="BM52" s="164"/>
      <c r="BN52" s="166"/>
      <c r="BO52" s="169" t="str">
        <f>IF(LEN(CV52)=6,LEFT(CV52),"")</f>
        <v/>
      </c>
      <c r="BP52" s="163"/>
      <c r="BQ52" s="163" t="str">
        <f>IF(LEN(CV52)=6,MID(CV52,2,1),IF(LEN(CV52)=5,LEFT(CV52),""))</f>
        <v/>
      </c>
      <c r="BR52" s="163"/>
      <c r="BS52" s="163" t="str">
        <f>IF(LEN(CV52)=6,MID(CV52,3,1),IF(LEN(CV52)=5,MID(CV52,2,1),IF(LEN(CV52)=4,LEFT(CV52),"")))</f>
        <v/>
      </c>
      <c r="BT52" s="163"/>
      <c r="BU52" s="163" t="str">
        <f>IF(LEN(CV52)=6,MID(CV52,4,1),IF(LEN(CV52)=5,MID(CV52,3,1),IF(LEN(CV52)=4,MID(CV52,2,1),IF(LEN(CV52)=3,LEFT(CV52),""))))</f>
        <v/>
      </c>
      <c r="BV52" s="163"/>
      <c r="BW52" s="163" t="str">
        <f>IF(LEN(CV52)=6,MID(CV52,5,1),IF(LEN(CV52)=5,MID(CV52,4,1),IF(LEN(CV52)=4,MID(CV52,3,1),IF(LEN(CV52)=3,MID(CV52,2,1),IF(LEN(CV52)=2,LEFT(CV52),"")))))</f>
        <v/>
      </c>
      <c r="BX52" s="163"/>
      <c r="BY52" s="163" t="str">
        <f>RIGHT(CV52)</f>
        <v/>
      </c>
      <c r="BZ52" s="168"/>
      <c r="CB52" s="30"/>
      <c r="CH52" s="42"/>
      <c r="CI52" s="43"/>
      <c r="CJ52" s="43"/>
      <c r="CK52" s="43"/>
      <c r="CL52" s="43"/>
      <c r="CM52" s="43"/>
      <c r="CN52" s="44"/>
      <c r="CO52" s="42"/>
      <c r="CP52" s="43"/>
      <c r="CQ52" s="43"/>
      <c r="CR52" s="43"/>
      <c r="CS52" s="43"/>
      <c r="CT52" s="43"/>
      <c r="CU52" s="44"/>
      <c r="CV52" s="42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4"/>
    </row>
    <row r="53" spans="2:115" s="29" customFormat="1" ht="16.5" customHeight="1" thickTop="1" thickBot="1" x14ac:dyDescent="0.2">
      <c r="B53" s="28"/>
      <c r="D53" s="149"/>
      <c r="E53" s="150"/>
      <c r="F53" s="159" t="s">
        <v>42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1"/>
      <c r="S53" s="162" t="str">
        <f t="shared" si="18"/>
        <v/>
      </c>
      <c r="T53" s="151"/>
      <c r="U53" s="151" t="str">
        <f t="shared" si="7"/>
        <v/>
      </c>
      <c r="V53" s="151"/>
      <c r="W53" s="151" t="str">
        <f t="shared" si="8"/>
        <v/>
      </c>
      <c r="X53" s="151"/>
      <c r="Y53" s="151" t="str">
        <f t="shared" si="9"/>
        <v/>
      </c>
      <c r="Z53" s="151"/>
      <c r="AA53" s="151" t="str">
        <f t="shared" si="10"/>
        <v/>
      </c>
      <c r="AB53" s="151"/>
      <c r="AC53" s="151" t="str">
        <f t="shared" si="11"/>
        <v/>
      </c>
      <c r="AD53" s="152"/>
      <c r="AE53" s="162" t="str">
        <f t="shared" si="12"/>
        <v/>
      </c>
      <c r="AF53" s="151"/>
      <c r="AG53" s="151" t="str">
        <f t="shared" si="13"/>
        <v/>
      </c>
      <c r="AH53" s="151"/>
      <c r="AI53" s="151" t="str">
        <f t="shared" si="14"/>
        <v/>
      </c>
      <c r="AJ53" s="151"/>
      <c r="AK53" s="151" t="str">
        <f t="shared" si="15"/>
        <v/>
      </c>
      <c r="AL53" s="151"/>
      <c r="AM53" s="151" t="str">
        <f t="shared" si="16"/>
        <v/>
      </c>
      <c r="AN53" s="151"/>
      <c r="AO53" s="151" t="str">
        <f t="shared" si="17"/>
        <v/>
      </c>
      <c r="AP53" s="152"/>
      <c r="AQ53" s="158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6"/>
      <c r="BC53" s="157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5"/>
      <c r="BO53" s="82" t="e">
        <f>IF(LEN(CV53)=6,LEFT(CV53),"")</f>
        <v>#VALUE!</v>
      </c>
      <c r="BP53" s="80"/>
      <c r="BQ53" s="80" t="e">
        <f>IF(LEN(CV53)=6,MID(CV53,2,1),IF(LEN(CV53)=5,LEFT(CV53),""))</f>
        <v>#VALUE!</v>
      </c>
      <c r="BR53" s="80"/>
      <c r="BS53" s="80" t="e">
        <f>IF(LEN(CV53)=6,MID(CV53,3,1),IF(LEN(CV53)=5,MID(CV53,2,1),IF(LEN(CV53)=4,LEFT(CV53),"")))</f>
        <v>#VALUE!</v>
      </c>
      <c r="BT53" s="80"/>
      <c r="BU53" s="80" t="e">
        <f>IF(LEN(CV53)=6,MID(CV53,4,1),IF(LEN(CV53)=5,MID(CV53,3,1),IF(LEN(CV53)=4,MID(CV53,2,1),IF(LEN(CV53)=3,LEFT(CV53),""))))</f>
        <v>#VALUE!</v>
      </c>
      <c r="BV53" s="80"/>
      <c r="BW53" s="80" t="e">
        <f>IF(LEN(CV53)=6,MID(CV53,5,1),IF(LEN(CV53)=5,MID(CV53,4,1),IF(LEN(CV53)=4,MID(CV53,3,1),IF(LEN(CV53)=3,MID(CV53,2,1),IF(LEN(CV53)=2,LEFT(CV53),"")))))</f>
        <v>#VALUE!</v>
      </c>
      <c r="BX53" s="80"/>
      <c r="BY53" s="80" t="e">
        <f>RIGHT(CV53)</f>
        <v>#VALUE!</v>
      </c>
      <c r="BZ53" s="81"/>
      <c r="CB53" s="30"/>
      <c r="CH53" s="42"/>
      <c r="CI53" s="43"/>
      <c r="CJ53" s="43"/>
      <c r="CK53" s="43"/>
      <c r="CL53" s="43"/>
      <c r="CM53" s="43"/>
      <c r="CN53" s="44"/>
      <c r="CO53" s="42"/>
      <c r="CP53" s="43"/>
      <c r="CQ53" s="43"/>
      <c r="CR53" s="43"/>
      <c r="CS53" s="43"/>
      <c r="CT53" s="43"/>
      <c r="CU53" s="44"/>
      <c r="CV53" s="42" t="e">
        <f>CV50</f>
        <v>#VALUE!</v>
      </c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4"/>
    </row>
    <row r="54" spans="2:115" s="29" customFormat="1" ht="16.5" customHeight="1" x14ac:dyDescent="0.15">
      <c r="B54" s="28"/>
      <c r="D54" s="31"/>
      <c r="E54" s="31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CB56" s="7"/>
    </row>
    <row r="57" spans="2:115" ht="16.5" customHeight="1" thickBot="1" x14ac:dyDescent="0.2">
      <c r="B57" s="8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K57" s="145"/>
      <c r="BL57" s="146"/>
      <c r="BM57" s="146"/>
      <c r="BN57" s="146"/>
      <c r="BO57" s="120" t="s">
        <v>7</v>
      </c>
      <c r="BP57" s="144"/>
      <c r="BQ57" s="144"/>
      <c r="BR57" s="133"/>
      <c r="BS57" s="146"/>
      <c r="BT57" s="146"/>
      <c r="BU57" s="146"/>
      <c r="BV57" s="146"/>
      <c r="BW57" s="144" t="s">
        <v>8</v>
      </c>
      <c r="BX57" s="144"/>
      <c r="BY57" s="144"/>
      <c r="BZ57" s="121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E37:BZ37"/>
    <mergeCell ref="BT36:BZ36"/>
    <mergeCell ref="AU40:BB40"/>
    <mergeCell ref="AW37:AX37"/>
    <mergeCell ref="AY37:AZ3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AY34:AZ34"/>
    <mergeCell ref="AW36:AX36"/>
    <mergeCell ref="AW35:AX35"/>
    <mergeCell ref="AY35:AZ35"/>
    <mergeCell ref="BA35:BB35"/>
    <mergeCell ref="BC36:BD36"/>
    <mergeCell ref="BC34:BD34"/>
    <mergeCell ref="BA34:BB34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U34:AV34"/>
    <mergeCell ref="AQ37:AR37"/>
    <mergeCell ref="AM37:AN37"/>
    <mergeCell ref="AG37:AH37"/>
    <mergeCell ref="AI37:AJ37"/>
    <mergeCell ref="AU37:AV37"/>
    <mergeCell ref="AK37:AL37"/>
    <mergeCell ref="AS37:AT37"/>
    <mergeCell ref="AS36:AT36"/>
    <mergeCell ref="BA37:BB37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W43:X43"/>
    <mergeCell ref="Y43:Z43"/>
    <mergeCell ref="AA43:AB43"/>
    <mergeCell ref="AC43:AD43"/>
    <mergeCell ref="U42:V42"/>
    <mergeCell ref="W42:X42"/>
    <mergeCell ref="Y42:Z42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E41:AF41"/>
    <mergeCell ref="AG41:AH41"/>
    <mergeCell ref="AI41:AJ41"/>
    <mergeCell ref="AK41:AL41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U43:AV43"/>
    <mergeCell ref="BA43:BB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AU44:AV44"/>
    <mergeCell ref="AW44:AX44"/>
    <mergeCell ref="AE43:AF43"/>
    <mergeCell ref="AG43:AH43"/>
    <mergeCell ref="AI43:AJ43"/>
    <mergeCell ref="AK43:AL43"/>
    <mergeCell ref="AM43:AN43"/>
    <mergeCell ref="AA46:AB46"/>
    <mergeCell ref="AC46:AD46"/>
    <mergeCell ref="AE46:AF46"/>
    <mergeCell ref="F46:R46"/>
    <mergeCell ref="S46:T46"/>
    <mergeCell ref="U46:V46"/>
    <mergeCell ref="W46:X46"/>
    <mergeCell ref="W45:X45"/>
    <mergeCell ref="Y45:Z45"/>
    <mergeCell ref="AA45:AB45"/>
    <mergeCell ref="AC45:AD45"/>
    <mergeCell ref="S45:T45"/>
    <mergeCell ref="U45:V45"/>
    <mergeCell ref="F44:R44"/>
    <mergeCell ref="F45:R45"/>
    <mergeCell ref="S44:T44"/>
    <mergeCell ref="U44:V44"/>
    <mergeCell ref="F43:R43"/>
    <mergeCell ref="S43:T43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S27:AT27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BU43:BV43"/>
    <mergeCell ref="BW43:BX43"/>
    <mergeCell ref="BS43:BT43"/>
    <mergeCell ref="BS44:BT44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AS35:AT35"/>
    <mergeCell ref="AU35:AV35"/>
    <mergeCell ref="BC35:BD35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CH35:CV35"/>
    <mergeCell ref="CW35:DA35"/>
    <mergeCell ref="DB35:DE35"/>
    <mergeCell ref="DF35:DK35"/>
    <mergeCell ref="DF34:DK34"/>
    <mergeCell ref="CH36:CV36"/>
    <mergeCell ref="CW36:DA36"/>
    <mergeCell ref="DB36:DE36"/>
    <mergeCell ref="DF36:DK36"/>
    <mergeCell ref="CH34:CV34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 (処遇改善加算Ⅰ・開所時間６時間以上）</vt:lpstr>
      <vt:lpstr>'明細書 (処遇改善加算Ⅰ・開所時間６時間以上）'!Print_Area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2024-03-27T07:47:36Z</cp:lastPrinted>
  <dcterms:created xsi:type="dcterms:W3CDTF">2006-06-13T14:19:31Z</dcterms:created>
  <dcterms:modified xsi:type="dcterms:W3CDTF">2024-03-28T06:22:46Z</dcterms:modified>
</cp:coreProperties>
</file>